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ackUp D\văn bản\van ban 22-23\phuong huong nhiem vu 22-23\"/>
    </mc:Choice>
  </mc:AlternateContent>
  <bookViews>
    <workbookView xWindow="0" yWindow="0" windowWidth="20400" windowHeight="7605" activeTab="2"/>
  </bookViews>
  <sheets>
    <sheet name="Các hội thi chuyên môn" sheetId="2" r:id="rId1"/>
    <sheet name="BC T.kê CLGD" sheetId="4" r:id="rId2"/>
    <sheet name="TUYEN SINH 10" sheetId="5" r:id="rId3"/>
  </sheets>
  <calcPr calcId="162913"/>
</workbook>
</file>

<file path=xl/calcChain.xml><?xml version="1.0" encoding="utf-8"?>
<calcChain xmlns="http://schemas.openxmlformats.org/spreadsheetml/2006/main">
  <c r="AD27" i="2" l="1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H45" i="5" l="1"/>
  <c r="O45" i="5"/>
  <c r="N45" i="5"/>
  <c r="E45" i="5"/>
  <c r="D45" i="5"/>
  <c r="C45" i="5"/>
  <c r="W44" i="5"/>
  <c r="X44" i="5" s="1"/>
  <c r="B44" i="5"/>
  <c r="D44" i="5" s="1"/>
  <c r="W43" i="5"/>
  <c r="X43" i="5" s="1"/>
  <c r="W42" i="5"/>
  <c r="X42" i="5" s="1"/>
  <c r="B42" i="5"/>
  <c r="D42" i="5" s="1"/>
  <c r="W41" i="5"/>
  <c r="X41" i="5" s="1"/>
  <c r="B41" i="5"/>
  <c r="D41" i="5" s="1"/>
  <c r="W40" i="5"/>
  <c r="X40" i="5" s="1"/>
  <c r="B40" i="5"/>
  <c r="D40" i="5" s="1"/>
  <c r="W39" i="5"/>
  <c r="X39" i="5" s="1"/>
  <c r="B39" i="5"/>
  <c r="D39" i="5" s="1"/>
  <c r="W38" i="5"/>
  <c r="X38" i="5" s="1"/>
  <c r="B38" i="5"/>
  <c r="D38" i="5" s="1"/>
  <c r="W37" i="5"/>
  <c r="X37" i="5" s="1"/>
  <c r="B37" i="5"/>
  <c r="D37" i="5" s="1"/>
  <c r="W36" i="5"/>
  <c r="X36" i="5" s="1"/>
  <c r="B36" i="5"/>
  <c r="D36" i="5" s="1"/>
  <c r="W35" i="5"/>
  <c r="X35" i="5" s="1"/>
  <c r="B35" i="5"/>
  <c r="D35" i="5" s="1"/>
  <c r="W34" i="5"/>
  <c r="X34" i="5" s="1"/>
  <c r="B34" i="5"/>
  <c r="D34" i="5" s="1"/>
  <c r="W33" i="5"/>
  <c r="X33" i="5" s="1"/>
  <c r="B33" i="5"/>
  <c r="D33" i="5" s="1"/>
  <c r="W32" i="5"/>
  <c r="X32" i="5" s="1"/>
  <c r="B32" i="5"/>
  <c r="D32" i="5" s="1"/>
  <c r="W31" i="5"/>
  <c r="X31" i="5" s="1"/>
  <c r="B31" i="5"/>
  <c r="D31" i="5" s="1"/>
  <c r="W30" i="5"/>
  <c r="X30" i="5" s="1"/>
  <c r="B30" i="5"/>
  <c r="D30" i="5" s="1"/>
  <c r="W29" i="5"/>
  <c r="X29" i="5" s="1"/>
  <c r="B29" i="5"/>
  <c r="D29" i="5" s="1"/>
  <c r="Z24" i="5"/>
  <c r="X24" i="5"/>
  <c r="T24" i="5"/>
  <c r="R24" i="5"/>
  <c r="P24" i="5"/>
  <c r="N24" i="5"/>
  <c r="L24" i="5"/>
  <c r="J24" i="5"/>
  <c r="H24" i="5"/>
  <c r="F24" i="5"/>
  <c r="D24" i="5"/>
  <c r="C24" i="5"/>
  <c r="U24" i="5" s="1"/>
  <c r="B24" i="5"/>
  <c r="AA23" i="5"/>
  <c r="Y23" i="5"/>
  <c r="W23" i="5"/>
  <c r="U23" i="5"/>
  <c r="S23" i="5"/>
  <c r="O23" i="5"/>
  <c r="M23" i="5"/>
  <c r="K23" i="5"/>
  <c r="I23" i="5"/>
  <c r="G23" i="5"/>
  <c r="E23" i="5"/>
  <c r="Q23" i="5" s="1"/>
  <c r="AA22" i="5"/>
  <c r="Y22" i="5"/>
  <c r="W22" i="5"/>
  <c r="U22" i="5"/>
  <c r="S22" i="5"/>
  <c r="O22" i="5"/>
  <c r="M22" i="5"/>
  <c r="K22" i="5"/>
  <c r="I22" i="5"/>
  <c r="G22" i="5"/>
  <c r="E22" i="5"/>
  <c r="AA21" i="5"/>
  <c r="Y21" i="5"/>
  <c r="W21" i="5"/>
  <c r="U21" i="5"/>
  <c r="O21" i="5"/>
  <c r="M21" i="5"/>
  <c r="K21" i="5"/>
  <c r="I21" i="5"/>
  <c r="G21" i="5"/>
  <c r="S21" i="5" s="1"/>
  <c r="E21" i="5"/>
  <c r="AA20" i="5"/>
  <c r="Y20" i="5"/>
  <c r="W20" i="5"/>
  <c r="U20" i="5"/>
  <c r="S20" i="5"/>
  <c r="O20" i="5"/>
  <c r="M20" i="5"/>
  <c r="K20" i="5"/>
  <c r="I20" i="5"/>
  <c r="G20" i="5"/>
  <c r="E20" i="5"/>
  <c r="Q20" i="5" s="1"/>
  <c r="W19" i="5"/>
  <c r="U19" i="5"/>
  <c r="S19" i="5"/>
  <c r="O19" i="5"/>
  <c r="AA19" i="5" s="1"/>
  <c r="M19" i="5"/>
  <c r="K19" i="5"/>
  <c r="I19" i="5"/>
  <c r="G19" i="5"/>
  <c r="E19" i="5"/>
  <c r="AA18" i="5"/>
  <c r="W18" i="5"/>
  <c r="S18" i="5"/>
  <c r="O18" i="5"/>
  <c r="M18" i="5"/>
  <c r="K18" i="5"/>
  <c r="I18" i="5"/>
  <c r="U18" i="5" s="1"/>
  <c r="G18" i="5"/>
  <c r="E18" i="5"/>
  <c r="Q18" i="5" s="1"/>
  <c r="AA17" i="5"/>
  <c r="Y17" i="5"/>
  <c r="W17" i="5"/>
  <c r="O17" i="5"/>
  <c r="M17" i="5"/>
  <c r="K17" i="5"/>
  <c r="I17" i="5"/>
  <c r="G17" i="5"/>
  <c r="S17" i="5" s="1"/>
  <c r="E17" i="5"/>
  <c r="AA16" i="5"/>
  <c r="W16" i="5"/>
  <c r="S16" i="5"/>
  <c r="O16" i="5"/>
  <c r="M16" i="5"/>
  <c r="K16" i="5"/>
  <c r="I16" i="5"/>
  <c r="U16" i="5" s="1"/>
  <c r="G16" i="5"/>
  <c r="E16" i="5"/>
  <c r="Q16" i="5" s="1"/>
  <c r="AA15" i="5"/>
  <c r="Y15" i="5"/>
  <c r="W15" i="5"/>
  <c r="O15" i="5"/>
  <c r="M15" i="5"/>
  <c r="K15" i="5"/>
  <c r="I15" i="5"/>
  <c r="G15" i="5"/>
  <c r="S15" i="5" s="1"/>
  <c r="E15" i="5"/>
  <c r="W14" i="5"/>
  <c r="U14" i="5"/>
  <c r="S14" i="5"/>
  <c r="O14" i="5"/>
  <c r="M14" i="5"/>
  <c r="K14" i="5"/>
  <c r="I14" i="5"/>
  <c r="G14" i="5"/>
  <c r="E14" i="5"/>
  <c r="Q14" i="5" s="1"/>
  <c r="W13" i="5"/>
  <c r="U13" i="5"/>
  <c r="S13" i="5"/>
  <c r="O13" i="5"/>
  <c r="AA13" i="5" s="1"/>
  <c r="M13" i="5"/>
  <c r="K13" i="5"/>
  <c r="I13" i="5"/>
  <c r="G13" i="5"/>
  <c r="E13" i="5"/>
  <c r="AA12" i="5"/>
  <c r="Y12" i="5"/>
  <c r="W12" i="5"/>
  <c r="O12" i="5"/>
  <c r="M12" i="5"/>
  <c r="K12" i="5"/>
  <c r="I12" i="5"/>
  <c r="G12" i="5"/>
  <c r="E12" i="5"/>
  <c r="Q12" i="5" s="1"/>
  <c r="W11" i="5"/>
  <c r="U11" i="5"/>
  <c r="S11" i="5"/>
  <c r="O11" i="5"/>
  <c r="AA11" i="5" s="1"/>
  <c r="M11" i="5"/>
  <c r="K11" i="5"/>
  <c r="I11" i="5"/>
  <c r="G11" i="5"/>
  <c r="E11" i="5"/>
  <c r="AA10" i="5"/>
  <c r="Y10" i="5"/>
  <c r="W10" i="5"/>
  <c r="O10" i="5"/>
  <c r="M10" i="5"/>
  <c r="K10" i="5"/>
  <c r="I10" i="5"/>
  <c r="U10" i="5" s="1"/>
  <c r="G10" i="5"/>
  <c r="E10" i="5"/>
  <c r="Q10" i="5" s="1"/>
  <c r="AA9" i="5"/>
  <c r="Y9" i="5"/>
  <c r="W9" i="5"/>
  <c r="O9" i="5"/>
  <c r="M9" i="5"/>
  <c r="K9" i="5"/>
  <c r="I9" i="5"/>
  <c r="G9" i="5"/>
  <c r="S9" i="5" s="1"/>
  <c r="E9" i="5"/>
  <c r="Y14" i="5" l="1"/>
  <c r="Y16" i="5"/>
  <c r="Y18" i="5"/>
  <c r="Q9" i="5"/>
  <c r="U9" i="5"/>
  <c r="S10" i="5"/>
  <c r="Q11" i="5"/>
  <c r="Y11" i="5"/>
  <c r="S12" i="5"/>
  <c r="U12" i="5"/>
  <c r="Q13" i="5"/>
  <c r="Y13" i="5"/>
  <c r="AA14" i="5"/>
  <c r="Q15" i="5"/>
  <c r="U15" i="5"/>
  <c r="Q17" i="5"/>
  <c r="U17" i="5"/>
  <c r="Q19" i="5"/>
  <c r="Y19" i="5"/>
  <c r="Q21" i="5"/>
  <c r="Q22" i="5"/>
  <c r="W24" i="5"/>
  <c r="W45" i="5"/>
  <c r="X45" i="5" s="1"/>
  <c r="E24" i="5"/>
  <c r="G24" i="5"/>
  <c r="I24" i="5"/>
  <c r="K24" i="5"/>
  <c r="M24" i="5"/>
  <c r="O24" i="5"/>
  <c r="S24" i="5"/>
  <c r="B45" i="5"/>
  <c r="Y24" i="5" l="1"/>
  <c r="AA24" i="5"/>
  <c r="Q24" i="5"/>
  <c r="C6" i="4" l="1"/>
  <c r="D6" i="4"/>
  <c r="E6" i="4"/>
  <c r="F6" i="4"/>
  <c r="G6" i="4"/>
  <c r="H6" i="4"/>
  <c r="J25" i="4"/>
  <c r="K25" i="4"/>
  <c r="C15" i="4"/>
  <c r="C25" i="4" s="1"/>
  <c r="D15" i="4"/>
  <c r="E15" i="4"/>
  <c r="E25" i="4" s="1"/>
  <c r="F15" i="4"/>
  <c r="G15" i="4"/>
  <c r="G25" i="4" s="1"/>
  <c r="H15" i="4"/>
  <c r="I16" i="4"/>
  <c r="I17" i="4"/>
  <c r="I18" i="4"/>
  <c r="I19" i="4"/>
  <c r="I20" i="4"/>
  <c r="I21" i="4"/>
  <c r="I22" i="4"/>
  <c r="I23" i="4"/>
  <c r="I24" i="4"/>
  <c r="I8" i="4"/>
  <c r="I9" i="4"/>
  <c r="I10" i="4"/>
  <c r="I11" i="4"/>
  <c r="I12" i="4"/>
  <c r="I13" i="4"/>
  <c r="I14" i="4"/>
  <c r="I7" i="4"/>
  <c r="I6" i="4" l="1"/>
  <c r="H25" i="4"/>
  <c r="F25" i="4"/>
  <c r="D25" i="4"/>
  <c r="I25" i="4" l="1"/>
</calcChain>
</file>

<file path=xl/sharedStrings.xml><?xml version="1.0" encoding="utf-8"?>
<sst xmlns="http://schemas.openxmlformats.org/spreadsheetml/2006/main" count="253" uniqueCount="119">
  <si>
    <t>STT</t>
  </si>
  <si>
    <t>Nguyễn Hữu Thọ</t>
  </si>
  <si>
    <t>Không</t>
  </si>
  <si>
    <t>Trần Quốc Tuấn</t>
  </si>
  <si>
    <t>Huỳnh Tấn Phát</t>
  </si>
  <si>
    <t>Nguyễn Hiền</t>
  </si>
  <si>
    <t>Nguyễn Thị Thập</t>
  </si>
  <si>
    <t>Hoàng Quốc Việt</t>
  </si>
  <si>
    <t>Cấp độ 1</t>
  </si>
  <si>
    <t>Phạm Hữu Lầu</t>
  </si>
  <si>
    <t>không</t>
  </si>
  <si>
    <t>Nam Sài Gòn</t>
  </si>
  <si>
    <t xml:space="preserve">Không </t>
  </si>
  <si>
    <t>CÔNG LẬP</t>
  </si>
  <si>
    <t>Đinh Thiện Lý</t>
  </si>
  <si>
    <t>Sao Việt</t>
  </si>
  <si>
    <t>Cấp độ 3</t>
  </si>
  <si>
    <t>Canada</t>
  </si>
  <si>
    <t>Hoàng Gia</t>
  </si>
  <si>
    <t>Phần Lan</t>
  </si>
  <si>
    <t>NGOÀI CÔNG LẬP</t>
  </si>
  <si>
    <t>TOÀN QUẬN</t>
  </si>
  <si>
    <t>ỦY BAN NHÂN DÂN QUẬN 7</t>
  </si>
  <si>
    <t>PHÒNG GIÁO DỤC VÀ ĐÀO TẠO</t>
  </si>
  <si>
    <t>Trường</t>
  </si>
  <si>
    <t>Học sinh giỏi lớp 9</t>
  </si>
  <si>
    <t>Khoa học kỹ thuật</t>
  </si>
  <si>
    <t>Khéo tay kỹ thuật</t>
  </si>
  <si>
    <t>Văn hay Chữ tốt</t>
  </si>
  <si>
    <t>Lớn lên cùng sách</t>
  </si>
  <si>
    <t>Máy tính cầm tay</t>
  </si>
  <si>
    <t>Nét vẽ xanh</t>
  </si>
  <si>
    <t>Quận</t>
  </si>
  <si>
    <t>TP</t>
  </si>
  <si>
    <t>SL tham gia</t>
  </si>
  <si>
    <t>SL đạt giải</t>
  </si>
  <si>
    <t>SL đề tài đạt giải</t>
  </si>
  <si>
    <t>Đức Trí</t>
  </si>
  <si>
    <t>Việt Úc (S.R)</t>
  </si>
  <si>
    <t>Việt Úc (R.S)</t>
  </si>
  <si>
    <t>TỔNG CỘNG</t>
  </si>
  <si>
    <t>*Lưu ý: Các trường điền số liệu theo mẫu, font Times New Roman size 10, đặt tên file là tên trường, ví dụ NHT_BCsolieuCM_19-20
  gửi về mail tothcs.pgdq7@gmail.com trước 16g00 ngày 10/7/2020 (thứ Sáu).</t>
  </si>
  <si>
    <t>Đơn vị</t>
  </si>
  <si>
    <t>HỌC
 SINH</t>
  </si>
  <si>
    <t>HỌC
 SINH
 BỎ HỌC</t>
  </si>
  <si>
    <t>HỌC
 SINH
 Ở LẠI LỚP</t>
  </si>
  <si>
    <t>HỌC SINH
 LÊN LỚP
 THẲNG</t>
  </si>
  <si>
    <t>HỌC
 SINH
 XÉT
 TN</t>
  </si>
  <si>
    <t>HỌC
 SINH
 TN</t>
  </si>
  <si>
    <t>HIỆU QUẢ
 ĐÀO TẠO</t>
  </si>
  <si>
    <t>KĐCLGD</t>
  </si>
  <si>
    <t>Chuẩn QG</t>
  </si>
  <si>
    <t>Cấp độ 1/2017</t>
  </si>
  <si>
    <t>Cấp độ 2</t>
  </si>
  <si>
    <t>Việt Nam-Phần Lan</t>
  </si>
  <si>
    <t xml:space="preserve">- HS bỏ học: </t>
  </si>
  <si>
    <t>- Hiệu suất đào tạo:</t>
  </si>
  <si>
    <t>NĂM HỌC 2021 - 2022</t>
  </si>
  <si>
    <t>Mức độ 1</t>
  </si>
  <si>
    <t>x</t>
  </si>
  <si>
    <t>Mức độ 2</t>
  </si>
  <si>
    <t xml:space="preserve"> Hoàng Gia</t>
  </si>
  <si>
    <t>EMASI</t>
  </si>
  <si>
    <t xml:space="preserve"> Đinh Thiện Lý</t>
  </si>
  <si>
    <t>Việt Úc (RS)</t>
  </si>
  <si>
    <t xml:space="preserve"> Việt Úc (SR)</t>
  </si>
  <si>
    <t xml:space="preserve">EMASI </t>
  </si>
  <si>
    <t>TỈ lệ:</t>
  </si>
  <si>
    <t xml:space="preserve">- HS lên lớp thẳng đạt: </t>
  </si>
  <si>
    <t xml:space="preserve">- HS tốt nghiệp THCS: </t>
  </si>
  <si>
    <t>THỐNG KÊ CHẤT LƯỢNG GIÁO DỤC TRUNG HỌC CƠ SỞ 
 NĂM HỌC 2021-2022</t>
  </si>
  <si>
    <t>BÁO CÁO THỐNG KÊ VIỆC THAM GIA CÁC HỘI THI CHUYÊN MÔN  CẤP THCS</t>
  </si>
  <si>
    <t>THỐNG KÊ ĐIỂM THI TUYỂN SINH NĂM 2022</t>
  </si>
  <si>
    <t>TRƯỜNG</t>
  </si>
  <si>
    <t>Số TS đăng ký dự thi</t>
  </si>
  <si>
    <t>bỏ thi</t>
  </si>
  <si>
    <t>Văn</t>
  </si>
  <si>
    <t>Anh</t>
  </si>
  <si>
    <t>Toán</t>
  </si>
  <si>
    <t>&lt;5</t>
  </si>
  <si>
    <t>&gt;=5</t>
  </si>
  <si>
    <t>&gt;=8</t>
  </si>
  <si>
    <t>SL</t>
  </si>
  <si>
    <t>Tỉ lệ</t>
  </si>
  <si>
    <t>THCS TRẦN QUỐC TUẤN</t>
  </si>
  <si>
    <t>THCS HUỲNH TẤN PHÁT</t>
  </si>
  <si>
    <t>THCS NGUYỄN HỮU THỌ</t>
  </si>
  <si>
    <t>THCS NGUYỄN HIỀN</t>
  </si>
  <si>
    <t>THCS NGUYỄN THỊ THẬP</t>
  </si>
  <si>
    <t>THCS HOÀNG QUỐC VIỆT</t>
  </si>
  <si>
    <t>THCS PHẠM HỮU LẦU</t>
  </si>
  <si>
    <t>THCS NAM SÀI GÒN</t>
  </si>
  <si>
    <t>THCS VÀ THPT ĐINH THIỆN LÝ</t>
  </si>
  <si>
    <t>THCS VÀ THPT SAO VIỆT</t>
  </si>
  <si>
    <t>THCS VÀ THPT ĐỨC TRÍ</t>
  </si>
  <si>
    <t>TH - THCS VÀ THPT QUỐC TẾ CANADA</t>
  </si>
  <si>
    <t>TH, THCS VÀ THPT EMASI NAM LONG</t>
  </si>
  <si>
    <t>TiH, THCS VÀ THPT HOÀNG GIA</t>
  </si>
  <si>
    <t>TT GDTX QUẬN 7</t>
  </si>
  <si>
    <t>Tổng cộng</t>
  </si>
  <si>
    <t>THỐNG KÊ TRÚNG TUYỂN SINH NĂM 2022</t>
  </si>
  <si>
    <t>THỐNG KÊ TRÚNG TUYỂN CHUYÊN VÀ TÍCH HỢP</t>
  </si>
  <si>
    <t>THỐNG KÊ TRƯỢT 3 NGUYỆN VỌNG</t>
  </si>
  <si>
    <t>Số thí sinh đăng ký và dự thi</t>
  </si>
  <si>
    <t>số trúng tuyển</t>
  </si>
  <si>
    <t>Trong đó</t>
  </si>
  <si>
    <t>Tổng số HS vào công lập</t>
  </si>
  <si>
    <t>Tỉ lệ vào công lập</t>
  </si>
  <si>
    <t>Số học sinh được TN
THCS</t>
  </si>
  <si>
    <t>Số thí sinh trượt 3 nguyện vọng</t>
  </si>
  <si>
    <t>Số thí sinh dự thi</t>
  </si>
  <si>
    <t>Số tuyển thẳng</t>
  </si>
  <si>
    <t>Số thi tích hợp</t>
  </si>
  <si>
    <t>Trúng tuyển tích hợp</t>
  </si>
  <si>
    <t>Số thi chuyên</t>
  </si>
  <si>
    <t>Trúng tuyển chuyên</t>
  </si>
  <si>
    <t>Học tư thục, dân lập, GDNN, các trường nghề, du học</t>
  </si>
  <si>
    <t>Học nghề tự do</t>
  </si>
  <si>
    <t>TiH, THCS VÀ THPT PHẦN 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</si>
</sst>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color rgb="FF000000"/>
      <name val="Arial"/>
      <scheme val="minor"/>
    </font>
    <font>
      <sz val="10"/>
      <name val="Arial"/>
    </font>
    <font>
      <sz val="12"/>
      <color rgb="FF000000"/>
      <name val="Times New Roman"/>
    </font>
    <font>
      <sz val="12"/>
      <color rgb="FF000000"/>
      <name val="&quot;Times New Roman&quot;"/>
    </font>
    <font>
      <sz val="12"/>
      <color rgb="FF000000"/>
      <name val="Calibri"/>
    </font>
    <font>
      <b/>
      <sz val="12"/>
      <color rgb="FF000000"/>
      <name val="&quot;Times New Roman&quot;"/>
    </font>
    <font>
      <b/>
      <sz val="12"/>
      <color rgb="FFFF0000"/>
      <name val="&quot;Times New Roman&quot;"/>
    </font>
    <font>
      <b/>
      <sz val="12"/>
      <color rgb="FF0000FF"/>
      <name val="&quot;Times New Roman&quot;"/>
    </font>
    <font>
      <sz val="12"/>
      <color rgb="FF0000FF"/>
      <name val="Calibri"/>
    </font>
    <font>
      <b/>
      <i/>
      <sz val="12"/>
      <color rgb="FFFF0000"/>
      <name val="&quot;Times New Roman&quot;"/>
    </font>
    <font>
      <b/>
      <i/>
      <sz val="12"/>
      <color rgb="FF0000FF"/>
      <name val="&quot;Times New Roman&quot;"/>
    </font>
    <font>
      <sz val="12"/>
      <color theme="1"/>
      <name val="Arial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rgb="FF38761D"/>
      <name val="Calibri"/>
      <family val="2"/>
    </font>
    <font>
      <b/>
      <sz val="10"/>
      <color rgb="FF000000"/>
      <name val="Arial"/>
      <family val="2"/>
      <scheme val="minor"/>
    </font>
    <font>
      <b/>
      <sz val="12"/>
      <color rgb="FF000000"/>
      <name val="Calibri"/>
      <family val="2"/>
    </font>
    <font>
      <sz val="10"/>
      <color rgb="FF000000"/>
      <name val="Arial"/>
      <scheme val="minor"/>
    </font>
    <font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theme="6" tint="0.79998168889431442"/>
        <bgColor rgb="FFFCE5CD"/>
      </patternFill>
    </fill>
    <fill>
      <patternFill patternType="solid">
        <fgColor theme="6" tint="0.79998168889431442"/>
        <bgColor rgb="FFD9EAD3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27">
    <xf numFmtId="0" fontId="0" fillId="0" borderId="0" xfId="0" applyFont="1" applyAlignment="1"/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6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2" fillId="3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5" borderId="3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quotePrefix="1" applyFont="1" applyAlignment="1">
      <alignment horizontal="left" wrapText="1"/>
    </xf>
    <xf numFmtId="0" fontId="6" fillId="0" borderId="0" xfId="0" quotePrefix="1" applyFont="1" applyAlignment="1">
      <alignment horizontal="left" vertical="center" wrapText="1"/>
    </xf>
    <xf numFmtId="0" fontId="6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left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8" xfId="0" applyFont="1" applyFill="1" applyBorder="1"/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10" xfId="0" applyFont="1" applyFill="1" applyBorder="1"/>
    <xf numFmtId="2" fontId="12" fillId="0" borderId="8" xfId="1" applyNumberFormat="1" applyFont="1" applyFill="1" applyBorder="1"/>
    <xf numFmtId="9" fontId="12" fillId="0" borderId="8" xfId="1" applyFont="1" applyFill="1" applyBorder="1"/>
    <xf numFmtId="2" fontId="12" fillId="0" borderId="0" xfId="0" applyNumberFormat="1" applyFont="1" applyFill="1"/>
    <xf numFmtId="0" fontId="14" fillId="0" borderId="0" xfId="0" applyFont="1" applyFill="1" applyAlignment="1"/>
    <xf numFmtId="0" fontId="14" fillId="0" borderId="0" xfId="0" applyFont="1" applyFill="1"/>
    <xf numFmtId="0" fontId="14" fillId="0" borderId="0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2" fillId="0" borderId="0" xfId="0" applyFont="1" applyFill="1" applyBorder="1"/>
    <xf numFmtId="0" fontId="16" fillId="0" borderId="0" xfId="0" applyFont="1" applyFill="1" applyBorder="1" applyAlignment="1"/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wrapText="1"/>
    </xf>
    <xf numFmtId="0" fontId="12" fillId="2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4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14" fillId="0" borderId="0" xfId="0" applyFont="1" applyFill="1" applyAlignment="1">
      <alignment horizont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66675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781050" y="400050"/>
          <a:ext cx="942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66675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781050" y="400050"/>
          <a:ext cx="942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2</xdr:row>
      <xdr:rowOff>66675</xdr:rowOff>
    </xdr:from>
    <xdr:to>
      <xdr:col>1</xdr:col>
      <xdr:colOff>1323975</xdr:colOff>
      <xdr:row>2</xdr:row>
      <xdr:rowOff>66675</xdr:rowOff>
    </xdr:to>
    <xdr:cxnSp macro="">
      <xdr:nvCxnSpPr>
        <xdr:cNvPr id="3" name="Straight Connector 2"/>
        <xdr:cNvCxnSpPr/>
      </xdr:nvCxnSpPr>
      <xdr:spPr>
        <a:xfrm>
          <a:off x="981075" y="466725"/>
          <a:ext cx="685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</xdr:row>
      <xdr:rowOff>19050</xdr:rowOff>
    </xdr:from>
    <xdr:to>
      <xdr:col>0</xdr:col>
      <xdr:colOff>1990725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714375" y="419100"/>
          <a:ext cx="1276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</xdr:row>
      <xdr:rowOff>28575</xdr:rowOff>
    </xdr:from>
    <xdr:to>
      <xdr:col>5</xdr:col>
      <xdr:colOff>47625</xdr:colOff>
      <xdr:row>2</xdr:row>
      <xdr:rowOff>28575</xdr:rowOff>
    </xdr:to>
    <xdr:cxnSp macro="">
      <xdr:nvCxnSpPr>
        <xdr:cNvPr id="4" name="Straight Connector 3"/>
        <xdr:cNvCxnSpPr/>
      </xdr:nvCxnSpPr>
      <xdr:spPr>
        <a:xfrm>
          <a:off x="3514725" y="428625"/>
          <a:ext cx="1104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997"/>
  <sheetViews>
    <sheetView topLeftCell="A13" workbookViewId="0">
      <selection activeCell="H29" sqref="H29"/>
    </sheetView>
  </sheetViews>
  <sheetFormatPr defaultColWidth="12.5703125" defaultRowHeight="15.75" customHeight="1"/>
  <cols>
    <col min="1" max="1" width="5.42578125" style="62" customWidth="1"/>
    <col min="2" max="2" width="19.42578125" style="62" customWidth="1"/>
    <col min="3" max="30" width="6" style="62" customWidth="1"/>
    <col min="31" max="16384" width="12.5703125" style="62"/>
  </cols>
  <sheetData>
    <row r="1" spans="1:30" ht="15.75" customHeight="1">
      <c r="A1" s="88" t="s">
        <v>22</v>
      </c>
      <c r="B1" s="89"/>
      <c r="C1" s="89"/>
      <c r="D1" s="89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</row>
    <row r="2" spans="1:30" ht="15.75" customHeight="1">
      <c r="A2" s="90" t="s">
        <v>23</v>
      </c>
      <c r="B2" s="89"/>
      <c r="C2" s="89"/>
      <c r="D2" s="89"/>
      <c r="E2" s="16"/>
      <c r="F2" s="16"/>
      <c r="G2" s="16"/>
      <c r="H2" s="16"/>
      <c r="I2" s="16"/>
      <c r="J2" s="16"/>
      <c r="K2" s="16"/>
      <c r="L2" s="16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</row>
    <row r="3" spans="1:30" ht="15.75" customHeight="1">
      <c r="A3" s="61"/>
      <c r="B3" s="61"/>
      <c r="C3" s="61"/>
      <c r="D3" s="61"/>
      <c r="E3" s="61"/>
      <c r="F3" s="61"/>
      <c r="G3" s="61"/>
      <c r="H3" s="61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17"/>
      <c r="Z3" s="17"/>
      <c r="AB3" s="17"/>
      <c r="AC3" s="65"/>
      <c r="AD3" s="65"/>
    </row>
    <row r="4" spans="1:30" ht="15.75" customHeight="1">
      <c r="A4" s="90" t="s">
        <v>71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61"/>
    </row>
    <row r="5" spans="1:30" ht="15.75" customHeight="1">
      <c r="A5" s="90" t="s">
        <v>57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61"/>
    </row>
    <row r="6" spans="1:30" ht="15.75" customHeight="1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</row>
    <row r="7" spans="1:30" ht="15.75" customHeight="1">
      <c r="A7" s="96" t="s">
        <v>0</v>
      </c>
      <c r="B7" s="96" t="s">
        <v>24</v>
      </c>
      <c r="C7" s="85" t="s">
        <v>25</v>
      </c>
      <c r="D7" s="95"/>
      <c r="E7" s="95"/>
      <c r="F7" s="86"/>
      <c r="G7" s="85" t="s">
        <v>26</v>
      </c>
      <c r="H7" s="95"/>
      <c r="I7" s="95"/>
      <c r="J7" s="86"/>
      <c r="K7" s="85" t="s">
        <v>27</v>
      </c>
      <c r="L7" s="95"/>
      <c r="M7" s="95"/>
      <c r="N7" s="86"/>
      <c r="O7" s="85" t="s">
        <v>28</v>
      </c>
      <c r="P7" s="95"/>
      <c r="Q7" s="95"/>
      <c r="R7" s="86"/>
      <c r="S7" s="85" t="s">
        <v>29</v>
      </c>
      <c r="T7" s="95"/>
      <c r="U7" s="95"/>
      <c r="V7" s="86"/>
      <c r="W7" s="85" t="s">
        <v>30</v>
      </c>
      <c r="X7" s="95"/>
      <c r="Y7" s="95"/>
      <c r="Z7" s="95"/>
      <c r="AA7" s="91" t="s">
        <v>31</v>
      </c>
      <c r="AB7" s="92"/>
      <c r="AC7" s="92"/>
      <c r="AD7" s="92"/>
    </row>
    <row r="8" spans="1:30" ht="15.75" customHeight="1">
      <c r="A8" s="97"/>
      <c r="B8" s="97"/>
      <c r="C8" s="85" t="s">
        <v>32</v>
      </c>
      <c r="D8" s="86"/>
      <c r="E8" s="87" t="s">
        <v>33</v>
      </c>
      <c r="F8" s="86"/>
      <c r="G8" s="85" t="s">
        <v>32</v>
      </c>
      <c r="H8" s="86"/>
      <c r="I8" s="87" t="s">
        <v>33</v>
      </c>
      <c r="J8" s="86"/>
      <c r="K8" s="85" t="s">
        <v>32</v>
      </c>
      <c r="L8" s="86"/>
      <c r="M8" s="87" t="s">
        <v>33</v>
      </c>
      <c r="N8" s="86"/>
      <c r="O8" s="85" t="s">
        <v>32</v>
      </c>
      <c r="P8" s="86"/>
      <c r="Q8" s="87" t="s">
        <v>33</v>
      </c>
      <c r="R8" s="86"/>
      <c r="S8" s="85" t="s">
        <v>32</v>
      </c>
      <c r="T8" s="86"/>
      <c r="U8" s="87" t="s">
        <v>33</v>
      </c>
      <c r="V8" s="86"/>
      <c r="W8" s="85" t="s">
        <v>32</v>
      </c>
      <c r="X8" s="86"/>
      <c r="Y8" s="94" t="s">
        <v>33</v>
      </c>
      <c r="Z8" s="95"/>
      <c r="AA8" s="99" t="s">
        <v>32</v>
      </c>
      <c r="AB8" s="92"/>
      <c r="AC8" s="93" t="s">
        <v>33</v>
      </c>
      <c r="AD8" s="92"/>
    </row>
    <row r="9" spans="1:30" s="22" customFormat="1" ht="48" customHeight="1">
      <c r="A9" s="98"/>
      <c r="B9" s="98"/>
      <c r="C9" s="19" t="s">
        <v>34</v>
      </c>
      <c r="D9" s="19" t="s">
        <v>35</v>
      </c>
      <c r="E9" s="20" t="s">
        <v>34</v>
      </c>
      <c r="F9" s="20" t="s">
        <v>35</v>
      </c>
      <c r="G9" s="19" t="s">
        <v>34</v>
      </c>
      <c r="H9" s="19" t="s">
        <v>35</v>
      </c>
      <c r="I9" s="20" t="s">
        <v>34</v>
      </c>
      <c r="J9" s="20" t="s">
        <v>36</v>
      </c>
      <c r="K9" s="19" t="s">
        <v>34</v>
      </c>
      <c r="L9" s="19" t="s">
        <v>35</v>
      </c>
      <c r="M9" s="20" t="s">
        <v>34</v>
      </c>
      <c r="N9" s="20" t="s">
        <v>35</v>
      </c>
      <c r="O9" s="19" t="s">
        <v>34</v>
      </c>
      <c r="P9" s="19" t="s">
        <v>35</v>
      </c>
      <c r="Q9" s="20" t="s">
        <v>34</v>
      </c>
      <c r="R9" s="20" t="s">
        <v>35</v>
      </c>
      <c r="S9" s="19" t="s">
        <v>34</v>
      </c>
      <c r="T9" s="19" t="s">
        <v>35</v>
      </c>
      <c r="U9" s="20" t="s">
        <v>34</v>
      </c>
      <c r="V9" s="20" t="s">
        <v>35</v>
      </c>
      <c r="W9" s="19" t="s">
        <v>34</v>
      </c>
      <c r="X9" s="19" t="s">
        <v>35</v>
      </c>
      <c r="Y9" s="21" t="s">
        <v>34</v>
      </c>
      <c r="Z9" s="39" t="s">
        <v>35</v>
      </c>
      <c r="AA9" s="34" t="s">
        <v>34</v>
      </c>
      <c r="AB9" s="34" t="s">
        <v>35</v>
      </c>
      <c r="AC9" s="35" t="s">
        <v>34</v>
      </c>
      <c r="AD9" s="35" t="s">
        <v>35</v>
      </c>
    </row>
    <row r="10" spans="1:30" ht="15.75" customHeight="1">
      <c r="A10" s="15">
        <v>1</v>
      </c>
      <c r="B10" s="15" t="s">
        <v>1</v>
      </c>
      <c r="C10" s="15">
        <v>84</v>
      </c>
      <c r="D10" s="15">
        <v>37</v>
      </c>
      <c r="E10" s="14">
        <v>37</v>
      </c>
      <c r="F10" s="14">
        <v>28</v>
      </c>
      <c r="G10" s="15">
        <v>5</v>
      </c>
      <c r="H10" s="15">
        <v>4</v>
      </c>
      <c r="I10" s="14">
        <v>4</v>
      </c>
      <c r="J10" s="14">
        <v>3</v>
      </c>
      <c r="K10" s="15">
        <v>12</v>
      </c>
      <c r="L10" s="15">
        <v>2</v>
      </c>
      <c r="M10" s="14">
        <v>2</v>
      </c>
      <c r="N10" s="14">
        <v>0</v>
      </c>
      <c r="O10" s="15">
        <v>0</v>
      </c>
      <c r="P10" s="15">
        <v>0</v>
      </c>
      <c r="Q10" s="14">
        <v>7</v>
      </c>
      <c r="R10" s="14">
        <v>0</v>
      </c>
      <c r="S10" s="15">
        <v>4</v>
      </c>
      <c r="T10" s="15">
        <v>2</v>
      </c>
      <c r="U10" s="14">
        <v>2</v>
      </c>
      <c r="V10" s="14">
        <v>2</v>
      </c>
      <c r="W10" s="15">
        <v>5</v>
      </c>
      <c r="X10" s="15">
        <v>3</v>
      </c>
      <c r="Y10" s="23">
        <v>3</v>
      </c>
      <c r="Z10" s="40">
        <v>2</v>
      </c>
      <c r="AA10" s="63">
        <v>150</v>
      </c>
      <c r="AB10" s="63">
        <v>25</v>
      </c>
      <c r="AC10" s="66">
        <v>25</v>
      </c>
      <c r="AD10" s="66">
        <v>3</v>
      </c>
    </row>
    <row r="11" spans="1:30" ht="15.75" customHeight="1">
      <c r="A11" s="15">
        <v>2</v>
      </c>
      <c r="B11" s="15" t="s">
        <v>3</v>
      </c>
      <c r="C11" s="15">
        <v>29</v>
      </c>
      <c r="D11" s="15">
        <v>12</v>
      </c>
      <c r="E11" s="14">
        <v>12</v>
      </c>
      <c r="F11" s="14">
        <v>6</v>
      </c>
      <c r="G11" s="15">
        <v>0</v>
      </c>
      <c r="H11" s="15">
        <v>0</v>
      </c>
      <c r="I11" s="14">
        <v>0</v>
      </c>
      <c r="J11" s="14">
        <v>0</v>
      </c>
      <c r="K11" s="15">
        <v>6</v>
      </c>
      <c r="L11" s="15">
        <v>3</v>
      </c>
      <c r="M11" s="14">
        <v>3</v>
      </c>
      <c r="N11" s="14">
        <v>0</v>
      </c>
      <c r="O11" s="15">
        <v>0</v>
      </c>
      <c r="P11" s="15">
        <v>0</v>
      </c>
      <c r="Q11" s="14">
        <v>15</v>
      </c>
      <c r="R11" s="14">
        <v>0</v>
      </c>
      <c r="S11" s="15">
        <v>2</v>
      </c>
      <c r="T11" s="15">
        <v>0</v>
      </c>
      <c r="U11" s="14">
        <v>0</v>
      </c>
      <c r="V11" s="14">
        <v>0</v>
      </c>
      <c r="W11" s="15">
        <v>5</v>
      </c>
      <c r="X11" s="15">
        <v>0</v>
      </c>
      <c r="Y11" s="23">
        <v>0</v>
      </c>
      <c r="Z11" s="40">
        <v>0</v>
      </c>
      <c r="AA11" s="63">
        <v>30</v>
      </c>
      <c r="AB11" s="63">
        <v>3</v>
      </c>
      <c r="AC11" s="66">
        <v>3</v>
      </c>
      <c r="AD11" s="66">
        <v>0</v>
      </c>
    </row>
    <row r="12" spans="1:30" ht="15.75" customHeight="1">
      <c r="A12" s="15">
        <v>3</v>
      </c>
      <c r="B12" s="15" t="s">
        <v>4</v>
      </c>
      <c r="C12" s="15">
        <v>43</v>
      </c>
      <c r="D12" s="15">
        <v>12</v>
      </c>
      <c r="E12" s="14">
        <v>12</v>
      </c>
      <c r="F12" s="14">
        <v>7</v>
      </c>
      <c r="G12" s="15">
        <v>2</v>
      </c>
      <c r="H12" s="15">
        <v>2</v>
      </c>
      <c r="I12" s="14">
        <v>2</v>
      </c>
      <c r="J12" s="14">
        <v>1</v>
      </c>
      <c r="K12" s="15">
        <v>5</v>
      </c>
      <c r="L12" s="15">
        <v>5</v>
      </c>
      <c r="M12" s="14">
        <v>5</v>
      </c>
      <c r="N12" s="14">
        <v>0</v>
      </c>
      <c r="O12" s="15">
        <v>0</v>
      </c>
      <c r="P12" s="15">
        <v>0</v>
      </c>
      <c r="Q12" s="14">
        <v>8</v>
      </c>
      <c r="R12" s="14">
        <v>0</v>
      </c>
      <c r="S12" s="15">
        <v>2</v>
      </c>
      <c r="T12" s="15">
        <v>0</v>
      </c>
      <c r="U12" s="14">
        <v>0</v>
      </c>
      <c r="V12" s="14">
        <v>0</v>
      </c>
      <c r="W12" s="15">
        <v>5</v>
      </c>
      <c r="X12" s="15">
        <v>0</v>
      </c>
      <c r="Y12" s="23">
        <v>0</v>
      </c>
      <c r="Z12" s="40">
        <v>0</v>
      </c>
      <c r="AA12" s="63">
        <v>47</v>
      </c>
      <c r="AB12" s="63">
        <v>5</v>
      </c>
      <c r="AC12" s="66">
        <v>5</v>
      </c>
      <c r="AD12" s="66">
        <v>1</v>
      </c>
    </row>
    <row r="13" spans="1:30" ht="15.75" customHeight="1">
      <c r="A13" s="15">
        <v>4</v>
      </c>
      <c r="B13" s="15" t="s">
        <v>5</v>
      </c>
      <c r="C13" s="15">
        <v>36</v>
      </c>
      <c r="D13" s="15">
        <v>13</v>
      </c>
      <c r="E13" s="14">
        <v>13</v>
      </c>
      <c r="F13" s="14">
        <v>1</v>
      </c>
      <c r="G13" s="15">
        <v>5</v>
      </c>
      <c r="H13" s="15">
        <v>2</v>
      </c>
      <c r="I13" s="14">
        <v>2</v>
      </c>
      <c r="J13" s="14">
        <v>1</v>
      </c>
      <c r="K13" s="15">
        <v>10</v>
      </c>
      <c r="L13" s="15">
        <v>8</v>
      </c>
      <c r="M13" s="14">
        <v>8</v>
      </c>
      <c r="N13" s="14">
        <v>2</v>
      </c>
      <c r="O13" s="15">
        <v>0</v>
      </c>
      <c r="P13" s="15">
        <v>0</v>
      </c>
      <c r="Q13" s="14">
        <v>0</v>
      </c>
      <c r="R13" s="14">
        <v>0</v>
      </c>
      <c r="S13" s="15">
        <v>0</v>
      </c>
      <c r="T13" s="15">
        <v>0</v>
      </c>
      <c r="U13" s="14">
        <v>0</v>
      </c>
      <c r="V13" s="14">
        <v>0</v>
      </c>
      <c r="W13" s="15">
        <v>5</v>
      </c>
      <c r="X13" s="15">
        <v>1</v>
      </c>
      <c r="Y13" s="23">
        <v>1</v>
      </c>
      <c r="Z13" s="40">
        <v>0</v>
      </c>
      <c r="AA13" s="63">
        <v>0</v>
      </c>
      <c r="AB13" s="63">
        <v>0</v>
      </c>
      <c r="AC13" s="66">
        <v>0</v>
      </c>
      <c r="AD13" s="66">
        <v>0</v>
      </c>
    </row>
    <row r="14" spans="1:30" ht="15.75" customHeight="1">
      <c r="A14" s="15">
        <v>5</v>
      </c>
      <c r="B14" s="15" t="s">
        <v>6</v>
      </c>
      <c r="C14" s="15">
        <v>55</v>
      </c>
      <c r="D14" s="15">
        <v>19</v>
      </c>
      <c r="E14" s="14">
        <v>19</v>
      </c>
      <c r="F14" s="14">
        <v>9</v>
      </c>
      <c r="G14" s="15">
        <v>2</v>
      </c>
      <c r="H14" s="15">
        <v>0</v>
      </c>
      <c r="I14" s="14">
        <v>0</v>
      </c>
      <c r="J14" s="14">
        <v>0</v>
      </c>
      <c r="K14" s="15">
        <v>3</v>
      </c>
      <c r="L14" s="15">
        <v>1</v>
      </c>
      <c r="M14" s="14">
        <v>0</v>
      </c>
      <c r="N14" s="14">
        <v>0</v>
      </c>
      <c r="O14" s="15">
        <v>0</v>
      </c>
      <c r="P14" s="15">
        <v>0</v>
      </c>
      <c r="Q14" s="14">
        <v>3</v>
      </c>
      <c r="R14" s="14">
        <v>0</v>
      </c>
      <c r="S14" s="15">
        <v>0</v>
      </c>
      <c r="T14" s="15">
        <v>0</v>
      </c>
      <c r="U14" s="14">
        <v>0</v>
      </c>
      <c r="V14" s="14">
        <v>0</v>
      </c>
      <c r="W14" s="15">
        <v>5</v>
      </c>
      <c r="X14" s="15">
        <v>0</v>
      </c>
      <c r="Y14" s="23">
        <v>0</v>
      </c>
      <c r="Z14" s="40">
        <v>0</v>
      </c>
      <c r="AA14" s="63">
        <v>41</v>
      </c>
      <c r="AB14" s="63">
        <v>2</v>
      </c>
      <c r="AC14" s="66">
        <v>1</v>
      </c>
      <c r="AD14" s="66">
        <v>1</v>
      </c>
    </row>
    <row r="15" spans="1:30" ht="15.75" customHeight="1">
      <c r="A15" s="15">
        <v>6</v>
      </c>
      <c r="B15" s="15" t="s">
        <v>7</v>
      </c>
      <c r="C15" s="15">
        <v>32</v>
      </c>
      <c r="D15" s="15">
        <v>7</v>
      </c>
      <c r="E15" s="14">
        <v>7</v>
      </c>
      <c r="F15" s="14">
        <v>0</v>
      </c>
      <c r="G15" s="15">
        <v>1</v>
      </c>
      <c r="H15" s="15">
        <v>1</v>
      </c>
      <c r="I15" s="14">
        <v>1</v>
      </c>
      <c r="J15" s="14">
        <v>1</v>
      </c>
      <c r="K15" s="15">
        <v>1</v>
      </c>
      <c r="L15" s="15">
        <v>1</v>
      </c>
      <c r="M15" s="14">
        <v>1</v>
      </c>
      <c r="N15" s="14">
        <v>1</v>
      </c>
      <c r="O15" s="15">
        <v>0</v>
      </c>
      <c r="P15" s="15">
        <v>0</v>
      </c>
      <c r="Q15" s="14">
        <v>7</v>
      </c>
      <c r="R15" s="14">
        <v>0</v>
      </c>
      <c r="S15" s="15">
        <v>3</v>
      </c>
      <c r="T15" s="15">
        <v>0</v>
      </c>
      <c r="U15" s="14">
        <v>0</v>
      </c>
      <c r="V15" s="14">
        <v>0</v>
      </c>
      <c r="W15" s="15">
        <v>5</v>
      </c>
      <c r="X15" s="15">
        <v>2</v>
      </c>
      <c r="Y15" s="23">
        <v>2</v>
      </c>
      <c r="Z15" s="40">
        <v>1</v>
      </c>
      <c r="AA15" s="63">
        <v>5</v>
      </c>
      <c r="AB15" s="63">
        <v>2</v>
      </c>
      <c r="AC15" s="66">
        <v>2</v>
      </c>
      <c r="AD15" s="66">
        <v>0</v>
      </c>
    </row>
    <row r="16" spans="1:30">
      <c r="A16" s="15">
        <v>7</v>
      </c>
      <c r="B16" s="15" t="s">
        <v>9</v>
      </c>
      <c r="C16" s="24">
        <v>25</v>
      </c>
      <c r="D16" s="25">
        <v>8</v>
      </c>
      <c r="E16" s="26">
        <v>8</v>
      </c>
      <c r="F16" s="26">
        <v>0</v>
      </c>
      <c r="G16" s="25">
        <v>0</v>
      </c>
      <c r="H16" s="25">
        <v>0</v>
      </c>
      <c r="I16" s="26">
        <v>0</v>
      </c>
      <c r="J16" s="26">
        <v>0</v>
      </c>
      <c r="K16" s="25">
        <v>2</v>
      </c>
      <c r="L16" s="25">
        <v>1</v>
      </c>
      <c r="M16" s="26">
        <v>0</v>
      </c>
      <c r="N16" s="26">
        <v>0</v>
      </c>
      <c r="O16" s="25">
        <v>0</v>
      </c>
      <c r="P16" s="25">
        <v>0</v>
      </c>
      <c r="Q16" s="26">
        <v>5</v>
      </c>
      <c r="R16" s="26">
        <v>0</v>
      </c>
      <c r="S16" s="25">
        <v>4</v>
      </c>
      <c r="T16" s="25">
        <v>2</v>
      </c>
      <c r="U16" s="26">
        <v>2</v>
      </c>
      <c r="V16" s="26">
        <v>2</v>
      </c>
      <c r="W16" s="25">
        <v>5</v>
      </c>
      <c r="X16" s="25">
        <v>2</v>
      </c>
      <c r="Y16" s="27">
        <v>2</v>
      </c>
      <c r="Z16" s="41">
        <v>1</v>
      </c>
      <c r="AA16" s="44">
        <v>0</v>
      </c>
      <c r="AB16" s="44">
        <v>0</v>
      </c>
      <c r="AC16" s="45">
        <v>0</v>
      </c>
      <c r="AD16" s="45">
        <v>0</v>
      </c>
    </row>
    <row r="17" spans="1:30" ht="15.75" customHeight="1">
      <c r="A17" s="15">
        <v>8</v>
      </c>
      <c r="B17" s="15" t="s">
        <v>11</v>
      </c>
      <c r="C17" s="15">
        <v>34</v>
      </c>
      <c r="D17" s="15">
        <v>14</v>
      </c>
      <c r="E17" s="14">
        <v>14</v>
      </c>
      <c r="F17" s="14">
        <v>13</v>
      </c>
      <c r="G17" s="15">
        <v>0</v>
      </c>
      <c r="H17" s="15">
        <v>0</v>
      </c>
      <c r="I17" s="14">
        <v>0</v>
      </c>
      <c r="J17" s="14">
        <v>0</v>
      </c>
      <c r="K17" s="15">
        <v>0</v>
      </c>
      <c r="L17" s="15">
        <v>0</v>
      </c>
      <c r="M17" s="14">
        <v>0</v>
      </c>
      <c r="N17" s="14">
        <v>0</v>
      </c>
      <c r="O17" s="15">
        <v>0</v>
      </c>
      <c r="P17" s="15">
        <v>0</v>
      </c>
      <c r="Q17" s="14">
        <v>2</v>
      </c>
      <c r="R17" s="14">
        <v>0</v>
      </c>
      <c r="S17" s="15">
        <v>4</v>
      </c>
      <c r="T17" s="15">
        <v>2</v>
      </c>
      <c r="U17" s="14">
        <v>2</v>
      </c>
      <c r="V17" s="14">
        <v>0</v>
      </c>
      <c r="W17" s="15">
        <v>5</v>
      </c>
      <c r="X17" s="15">
        <v>2</v>
      </c>
      <c r="Y17" s="23">
        <v>2</v>
      </c>
      <c r="Z17" s="40">
        <v>1</v>
      </c>
      <c r="AA17" s="44">
        <v>0</v>
      </c>
      <c r="AB17" s="44">
        <v>0</v>
      </c>
      <c r="AC17" s="45">
        <v>0</v>
      </c>
      <c r="AD17" s="45">
        <v>0</v>
      </c>
    </row>
    <row r="18" spans="1:30">
      <c r="A18" s="15">
        <v>9</v>
      </c>
      <c r="B18" s="15" t="s">
        <v>14</v>
      </c>
      <c r="C18" s="29">
        <v>59</v>
      </c>
      <c r="D18" s="30">
        <v>17</v>
      </c>
      <c r="E18" s="26">
        <v>17</v>
      </c>
      <c r="F18" s="26">
        <v>6</v>
      </c>
      <c r="G18" s="30">
        <v>0</v>
      </c>
      <c r="H18" s="30">
        <v>0</v>
      </c>
      <c r="I18" s="26">
        <v>1</v>
      </c>
      <c r="J18" s="26">
        <v>1</v>
      </c>
      <c r="K18" s="15">
        <v>0</v>
      </c>
      <c r="L18" s="15">
        <v>0</v>
      </c>
      <c r="M18" s="14">
        <v>0</v>
      </c>
      <c r="N18" s="14">
        <v>0</v>
      </c>
      <c r="O18" s="15">
        <v>0</v>
      </c>
      <c r="P18" s="15">
        <v>0</v>
      </c>
      <c r="Q18" s="14">
        <v>0</v>
      </c>
      <c r="R18" s="14">
        <v>0</v>
      </c>
      <c r="S18" s="30">
        <v>4</v>
      </c>
      <c r="T18" s="30">
        <v>2</v>
      </c>
      <c r="U18" s="26">
        <v>2</v>
      </c>
      <c r="V18" s="26">
        <v>1</v>
      </c>
      <c r="W18" s="30">
        <v>2</v>
      </c>
      <c r="X18" s="30">
        <v>0</v>
      </c>
      <c r="Y18" s="31">
        <v>0</v>
      </c>
      <c r="Z18" s="42">
        <v>0</v>
      </c>
      <c r="AA18" s="44">
        <v>0</v>
      </c>
      <c r="AB18" s="44">
        <v>0</v>
      </c>
      <c r="AC18" s="45">
        <v>0</v>
      </c>
      <c r="AD18" s="45">
        <v>0</v>
      </c>
    </row>
    <row r="19" spans="1:30" ht="15.75" customHeight="1">
      <c r="A19" s="15">
        <v>10</v>
      </c>
      <c r="B19" s="15" t="s">
        <v>37</v>
      </c>
      <c r="C19" s="15">
        <v>8</v>
      </c>
      <c r="D19" s="15">
        <v>0</v>
      </c>
      <c r="E19" s="14">
        <v>0</v>
      </c>
      <c r="F19" s="14">
        <v>0</v>
      </c>
      <c r="G19" s="15">
        <v>0</v>
      </c>
      <c r="H19" s="15">
        <v>0</v>
      </c>
      <c r="I19" s="14">
        <v>0</v>
      </c>
      <c r="J19" s="14">
        <v>0</v>
      </c>
      <c r="K19" s="15">
        <v>0</v>
      </c>
      <c r="L19" s="15">
        <v>0</v>
      </c>
      <c r="M19" s="14">
        <v>0</v>
      </c>
      <c r="N19" s="14">
        <v>0</v>
      </c>
      <c r="O19" s="15">
        <v>0</v>
      </c>
      <c r="P19" s="15">
        <v>0</v>
      </c>
      <c r="Q19" s="14">
        <v>0</v>
      </c>
      <c r="R19" s="14">
        <v>0</v>
      </c>
      <c r="S19" s="15">
        <v>0</v>
      </c>
      <c r="T19" s="15">
        <v>0</v>
      </c>
      <c r="U19" s="14">
        <v>0</v>
      </c>
      <c r="V19" s="14">
        <v>0</v>
      </c>
      <c r="W19" s="15">
        <v>0</v>
      </c>
      <c r="X19" s="15">
        <v>0</v>
      </c>
      <c r="Y19" s="23">
        <v>0</v>
      </c>
      <c r="Z19" s="40">
        <v>0</v>
      </c>
      <c r="AA19" s="63">
        <v>0</v>
      </c>
      <c r="AB19" s="63">
        <v>0</v>
      </c>
      <c r="AC19" s="66">
        <v>0</v>
      </c>
      <c r="AD19" s="66">
        <v>0</v>
      </c>
    </row>
    <row r="20" spans="1:30" ht="15.75" customHeight="1">
      <c r="A20" s="15">
        <v>11</v>
      </c>
      <c r="B20" s="15" t="s">
        <v>15</v>
      </c>
      <c r="C20" s="15">
        <v>0</v>
      </c>
      <c r="D20" s="15">
        <v>0</v>
      </c>
      <c r="E20" s="14">
        <v>0</v>
      </c>
      <c r="F20" s="14">
        <v>0</v>
      </c>
      <c r="G20" s="15">
        <v>0</v>
      </c>
      <c r="H20" s="15">
        <v>0</v>
      </c>
      <c r="I20" s="14">
        <v>0</v>
      </c>
      <c r="J20" s="14">
        <v>0</v>
      </c>
      <c r="K20" s="15">
        <v>0</v>
      </c>
      <c r="L20" s="15">
        <v>0</v>
      </c>
      <c r="M20" s="14">
        <v>0</v>
      </c>
      <c r="N20" s="14">
        <v>0</v>
      </c>
      <c r="O20" s="15">
        <v>0</v>
      </c>
      <c r="P20" s="15">
        <v>0</v>
      </c>
      <c r="Q20" s="14">
        <v>0</v>
      </c>
      <c r="R20" s="14">
        <v>0</v>
      </c>
      <c r="S20" s="15">
        <v>1</v>
      </c>
      <c r="T20" s="15">
        <v>1</v>
      </c>
      <c r="U20" s="14">
        <v>0</v>
      </c>
      <c r="V20" s="14">
        <v>0</v>
      </c>
      <c r="W20" s="15">
        <v>0</v>
      </c>
      <c r="X20" s="15">
        <v>0</v>
      </c>
      <c r="Y20" s="23">
        <v>0</v>
      </c>
      <c r="Z20" s="40">
        <v>0</v>
      </c>
      <c r="AA20" s="63">
        <v>0</v>
      </c>
      <c r="AB20" s="63">
        <v>0</v>
      </c>
      <c r="AC20" s="66">
        <v>0</v>
      </c>
      <c r="AD20" s="66">
        <v>0</v>
      </c>
    </row>
    <row r="21" spans="1:30" ht="15.75" customHeight="1">
      <c r="A21" s="15">
        <v>12</v>
      </c>
      <c r="B21" s="15" t="s">
        <v>17</v>
      </c>
      <c r="C21" s="15">
        <v>0</v>
      </c>
      <c r="D21" s="15">
        <v>0</v>
      </c>
      <c r="E21" s="14">
        <v>0</v>
      </c>
      <c r="F21" s="14">
        <v>0</v>
      </c>
      <c r="G21" s="15">
        <v>0</v>
      </c>
      <c r="H21" s="15">
        <v>0</v>
      </c>
      <c r="I21" s="14">
        <v>0</v>
      </c>
      <c r="J21" s="14">
        <v>0</v>
      </c>
      <c r="K21" s="15">
        <v>0</v>
      </c>
      <c r="L21" s="15">
        <v>0</v>
      </c>
      <c r="M21" s="14">
        <v>0</v>
      </c>
      <c r="N21" s="14">
        <v>0</v>
      </c>
      <c r="O21" s="15">
        <v>0</v>
      </c>
      <c r="P21" s="15">
        <v>0</v>
      </c>
      <c r="Q21" s="14">
        <v>0</v>
      </c>
      <c r="R21" s="14">
        <v>0</v>
      </c>
      <c r="S21" s="15">
        <v>0</v>
      </c>
      <c r="T21" s="15">
        <v>0</v>
      </c>
      <c r="U21" s="14">
        <v>0</v>
      </c>
      <c r="V21" s="14">
        <v>0</v>
      </c>
      <c r="W21" s="15">
        <v>0</v>
      </c>
      <c r="X21" s="15">
        <v>0</v>
      </c>
      <c r="Y21" s="23">
        <v>0</v>
      </c>
      <c r="Z21" s="40">
        <v>0</v>
      </c>
      <c r="AA21" s="63">
        <v>0</v>
      </c>
      <c r="AB21" s="63">
        <v>0</v>
      </c>
      <c r="AC21" s="66">
        <v>0</v>
      </c>
      <c r="AD21" s="66">
        <v>0</v>
      </c>
    </row>
    <row r="22" spans="1:30" ht="15.75" customHeight="1">
      <c r="A22" s="15">
        <v>13</v>
      </c>
      <c r="B22" s="15" t="s">
        <v>38</v>
      </c>
      <c r="C22" s="15">
        <v>2</v>
      </c>
      <c r="D22" s="15">
        <v>1</v>
      </c>
      <c r="E22" s="14">
        <v>1</v>
      </c>
      <c r="F22" s="14">
        <v>0</v>
      </c>
      <c r="G22" s="15">
        <v>0</v>
      </c>
      <c r="H22" s="15">
        <v>0</v>
      </c>
      <c r="I22" s="14">
        <v>0</v>
      </c>
      <c r="J22" s="14">
        <v>0</v>
      </c>
      <c r="K22" s="15">
        <v>0</v>
      </c>
      <c r="L22" s="15">
        <v>0</v>
      </c>
      <c r="M22" s="14">
        <v>0</v>
      </c>
      <c r="N22" s="14">
        <v>0</v>
      </c>
      <c r="O22" s="15">
        <v>0</v>
      </c>
      <c r="P22" s="15">
        <v>0</v>
      </c>
      <c r="Q22" s="14">
        <v>0</v>
      </c>
      <c r="R22" s="14">
        <v>0</v>
      </c>
      <c r="S22" s="15">
        <v>0</v>
      </c>
      <c r="T22" s="15">
        <v>0</v>
      </c>
      <c r="U22" s="14">
        <v>0</v>
      </c>
      <c r="V22" s="14">
        <v>0</v>
      </c>
      <c r="W22" s="15">
        <v>0</v>
      </c>
      <c r="X22" s="15">
        <v>0</v>
      </c>
      <c r="Y22" s="23">
        <v>0</v>
      </c>
      <c r="Z22" s="40">
        <v>0</v>
      </c>
      <c r="AA22" s="63">
        <v>0</v>
      </c>
      <c r="AB22" s="63">
        <v>0</v>
      </c>
      <c r="AC22" s="66">
        <v>0</v>
      </c>
      <c r="AD22" s="66">
        <v>0</v>
      </c>
    </row>
    <row r="23" spans="1:30">
      <c r="A23" s="15">
        <v>14</v>
      </c>
      <c r="B23" s="15" t="s">
        <v>39</v>
      </c>
      <c r="C23" s="15">
        <v>5</v>
      </c>
      <c r="D23" s="15">
        <v>0</v>
      </c>
      <c r="E23" s="14">
        <v>0</v>
      </c>
      <c r="F23" s="14">
        <v>0</v>
      </c>
      <c r="G23" s="15">
        <v>0</v>
      </c>
      <c r="H23" s="15">
        <v>0</v>
      </c>
      <c r="I23" s="14">
        <v>0</v>
      </c>
      <c r="J23" s="14">
        <v>0</v>
      </c>
      <c r="K23" s="15">
        <v>0</v>
      </c>
      <c r="L23" s="15">
        <v>0</v>
      </c>
      <c r="M23" s="14">
        <v>0</v>
      </c>
      <c r="N23" s="14">
        <v>0</v>
      </c>
      <c r="O23" s="15">
        <v>0</v>
      </c>
      <c r="P23" s="15">
        <v>0</v>
      </c>
      <c r="Q23" s="14">
        <v>1</v>
      </c>
      <c r="R23" s="14">
        <v>0</v>
      </c>
      <c r="S23" s="15">
        <v>0</v>
      </c>
      <c r="T23" s="15">
        <v>0</v>
      </c>
      <c r="U23" s="14">
        <v>0</v>
      </c>
      <c r="V23" s="14">
        <v>0</v>
      </c>
      <c r="W23" s="15">
        <v>0</v>
      </c>
      <c r="X23" s="15">
        <v>0</v>
      </c>
      <c r="Y23" s="23">
        <v>0</v>
      </c>
      <c r="Z23" s="40">
        <v>0</v>
      </c>
      <c r="AA23" s="63">
        <v>1</v>
      </c>
      <c r="AB23" s="63">
        <v>1</v>
      </c>
      <c r="AC23" s="66">
        <v>0</v>
      </c>
      <c r="AD23" s="66">
        <v>0</v>
      </c>
    </row>
    <row r="24" spans="1:30">
      <c r="A24" s="15">
        <v>15</v>
      </c>
      <c r="B24" s="15" t="s">
        <v>62</v>
      </c>
      <c r="C24" s="15">
        <v>3</v>
      </c>
      <c r="D24" s="15">
        <v>1</v>
      </c>
      <c r="E24" s="14">
        <v>1</v>
      </c>
      <c r="F24" s="14">
        <v>1</v>
      </c>
      <c r="G24" s="15">
        <v>0</v>
      </c>
      <c r="H24" s="15">
        <v>0</v>
      </c>
      <c r="I24" s="14">
        <v>0</v>
      </c>
      <c r="J24" s="14">
        <v>0</v>
      </c>
      <c r="K24" s="15">
        <v>0</v>
      </c>
      <c r="L24" s="15">
        <v>0</v>
      </c>
      <c r="M24" s="14">
        <v>0</v>
      </c>
      <c r="N24" s="14">
        <v>0</v>
      </c>
      <c r="O24" s="15">
        <v>0</v>
      </c>
      <c r="P24" s="15">
        <v>0</v>
      </c>
      <c r="Q24" s="14">
        <v>0</v>
      </c>
      <c r="R24" s="14">
        <v>0</v>
      </c>
      <c r="S24" s="15">
        <v>0</v>
      </c>
      <c r="T24" s="15">
        <v>0</v>
      </c>
      <c r="U24" s="14">
        <v>0</v>
      </c>
      <c r="V24" s="14">
        <v>0</v>
      </c>
      <c r="W24" s="15">
        <v>0</v>
      </c>
      <c r="X24" s="15">
        <v>0</v>
      </c>
      <c r="Y24" s="23">
        <v>0</v>
      </c>
      <c r="Z24" s="40">
        <v>0</v>
      </c>
      <c r="AA24" s="63">
        <v>0</v>
      </c>
      <c r="AB24" s="63">
        <v>0</v>
      </c>
      <c r="AC24" s="66">
        <v>0</v>
      </c>
      <c r="AD24" s="66">
        <v>0</v>
      </c>
    </row>
    <row r="25" spans="1:30">
      <c r="A25" s="15">
        <v>16</v>
      </c>
      <c r="B25" s="15" t="s">
        <v>18</v>
      </c>
      <c r="C25" s="29">
        <v>8</v>
      </c>
      <c r="D25" s="29">
        <v>0</v>
      </c>
      <c r="E25" s="32">
        <v>0</v>
      </c>
      <c r="F25" s="32">
        <v>0</v>
      </c>
      <c r="G25" s="29">
        <v>0</v>
      </c>
      <c r="H25" s="29">
        <v>0</v>
      </c>
      <c r="I25" s="32">
        <v>0</v>
      </c>
      <c r="J25" s="32">
        <v>0</v>
      </c>
      <c r="K25" s="29">
        <v>7</v>
      </c>
      <c r="L25" s="29">
        <v>1</v>
      </c>
      <c r="M25" s="32">
        <v>1</v>
      </c>
      <c r="N25" s="32">
        <v>0</v>
      </c>
      <c r="O25" s="29">
        <v>0</v>
      </c>
      <c r="P25" s="29">
        <v>0</v>
      </c>
      <c r="Q25" s="32">
        <v>0</v>
      </c>
      <c r="R25" s="32">
        <v>0</v>
      </c>
      <c r="S25" s="29">
        <v>4</v>
      </c>
      <c r="T25" s="29">
        <v>0</v>
      </c>
      <c r="U25" s="32">
        <v>0</v>
      </c>
      <c r="V25" s="32">
        <v>0</v>
      </c>
      <c r="W25" s="29">
        <v>0</v>
      </c>
      <c r="X25" s="29">
        <v>0</v>
      </c>
      <c r="Y25" s="33">
        <v>0</v>
      </c>
      <c r="Z25" s="43">
        <v>0</v>
      </c>
      <c r="AA25" s="63">
        <v>0</v>
      </c>
      <c r="AB25" s="63">
        <v>0</v>
      </c>
      <c r="AC25" s="66">
        <v>0</v>
      </c>
      <c r="AD25" s="66">
        <v>0</v>
      </c>
    </row>
    <row r="26" spans="1:30">
      <c r="A26" s="15">
        <v>17</v>
      </c>
      <c r="B26" s="15" t="s">
        <v>19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8">
        <v>0</v>
      </c>
      <c r="AA26" s="63">
        <v>0</v>
      </c>
      <c r="AB26" s="63">
        <v>0</v>
      </c>
      <c r="AC26" s="63">
        <v>0</v>
      </c>
      <c r="AD26" s="63">
        <v>0</v>
      </c>
    </row>
    <row r="27" spans="1:30">
      <c r="A27" s="85" t="s">
        <v>40</v>
      </c>
      <c r="B27" s="86"/>
      <c r="C27" s="28">
        <f t="shared" ref="C27:AD27" si="0">SUM(C10:C26)</f>
        <v>423</v>
      </c>
      <c r="D27" s="28">
        <f t="shared" si="0"/>
        <v>141</v>
      </c>
      <c r="E27" s="28">
        <f t="shared" si="0"/>
        <v>141</v>
      </c>
      <c r="F27" s="28">
        <f t="shared" si="0"/>
        <v>71</v>
      </c>
      <c r="G27" s="28">
        <f t="shared" si="0"/>
        <v>15</v>
      </c>
      <c r="H27" s="28">
        <f t="shared" si="0"/>
        <v>9</v>
      </c>
      <c r="I27" s="28">
        <f t="shared" si="0"/>
        <v>10</v>
      </c>
      <c r="J27" s="28">
        <f t="shared" si="0"/>
        <v>7</v>
      </c>
      <c r="K27" s="28">
        <f t="shared" si="0"/>
        <v>46</v>
      </c>
      <c r="L27" s="28">
        <f t="shared" si="0"/>
        <v>22</v>
      </c>
      <c r="M27" s="28">
        <f t="shared" si="0"/>
        <v>20</v>
      </c>
      <c r="N27" s="28">
        <f t="shared" si="0"/>
        <v>3</v>
      </c>
      <c r="O27" s="28">
        <f t="shared" si="0"/>
        <v>0</v>
      </c>
      <c r="P27" s="28">
        <f t="shared" si="0"/>
        <v>0</v>
      </c>
      <c r="Q27" s="28">
        <f t="shared" si="0"/>
        <v>48</v>
      </c>
      <c r="R27" s="28">
        <f t="shared" si="0"/>
        <v>0</v>
      </c>
      <c r="S27" s="28">
        <f t="shared" si="0"/>
        <v>28</v>
      </c>
      <c r="T27" s="28">
        <f t="shared" si="0"/>
        <v>9</v>
      </c>
      <c r="U27" s="28">
        <f t="shared" si="0"/>
        <v>8</v>
      </c>
      <c r="V27" s="28">
        <f t="shared" si="0"/>
        <v>5</v>
      </c>
      <c r="W27" s="28">
        <f t="shared" si="0"/>
        <v>42</v>
      </c>
      <c r="X27" s="28">
        <f t="shared" si="0"/>
        <v>10</v>
      </c>
      <c r="Y27" s="28">
        <f t="shared" si="0"/>
        <v>10</v>
      </c>
      <c r="Z27" s="64">
        <f t="shared" si="0"/>
        <v>5</v>
      </c>
      <c r="AA27" s="46">
        <f t="shared" si="0"/>
        <v>274</v>
      </c>
      <c r="AB27" s="46">
        <f t="shared" si="0"/>
        <v>38</v>
      </c>
      <c r="AC27" s="46">
        <f t="shared" si="0"/>
        <v>36</v>
      </c>
      <c r="AD27" s="46">
        <f t="shared" si="0"/>
        <v>5</v>
      </c>
    </row>
    <row r="28" spans="1:30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</row>
    <row r="29" spans="1:30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</row>
    <row r="30" spans="1:30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</row>
    <row r="31" spans="1:30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</row>
    <row r="32" spans="1:30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</row>
    <row r="33" spans="1:30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</row>
    <row r="34" spans="1:30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</row>
    <row r="35" spans="1:30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</row>
    <row r="36" spans="1:30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</row>
    <row r="37" spans="1:30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</row>
    <row r="38" spans="1:30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</row>
    <row r="39" spans="1:30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</row>
    <row r="40" spans="1:30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</row>
    <row r="41" spans="1:30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</row>
    <row r="42" spans="1:30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</row>
    <row r="43" spans="1:30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</row>
    <row r="44" spans="1:30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</row>
    <row r="45" spans="1:30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</row>
    <row r="46" spans="1:30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</row>
    <row r="47" spans="1:30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</row>
    <row r="48" spans="1:30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</row>
    <row r="49" spans="1:30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</row>
    <row r="50" spans="1:30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</row>
    <row r="51" spans="1:30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</row>
    <row r="52" spans="1:30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</row>
    <row r="53" spans="1:30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</row>
    <row r="54" spans="1:30">
      <c r="A54" s="90" t="s">
        <v>41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61"/>
    </row>
    <row r="55" spans="1:30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</row>
    <row r="56" spans="1:30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</row>
    <row r="57" spans="1:30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</row>
    <row r="58" spans="1:30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</row>
    <row r="59" spans="1:30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</row>
    <row r="60" spans="1:30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</row>
    <row r="61" spans="1:30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</row>
    <row r="62" spans="1:30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</row>
    <row r="63" spans="1:30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</row>
    <row r="64" spans="1:30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</row>
    <row r="65" spans="1:30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</row>
    <row r="66" spans="1:30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</row>
    <row r="67" spans="1:30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</row>
    <row r="68" spans="1:30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</row>
    <row r="69" spans="1:30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</row>
    <row r="70" spans="1:30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</row>
    <row r="71" spans="1:30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</row>
    <row r="72" spans="1:30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</row>
    <row r="73" spans="1:30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</row>
    <row r="74" spans="1:30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</row>
    <row r="75" spans="1:30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</row>
    <row r="76" spans="1:30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</row>
    <row r="77" spans="1:30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</row>
    <row r="78" spans="1:30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</row>
    <row r="79" spans="1:30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</row>
    <row r="80" spans="1:30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</row>
    <row r="81" spans="1:30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</row>
    <row r="82" spans="1:30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</row>
    <row r="83" spans="1:30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</row>
    <row r="84" spans="1:30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</row>
    <row r="85" spans="1:30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</row>
    <row r="86" spans="1:30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</row>
    <row r="87" spans="1:30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</row>
    <row r="88" spans="1:30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</row>
    <row r="89" spans="1:30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</row>
    <row r="90" spans="1:30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</row>
    <row r="91" spans="1:30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</row>
    <row r="92" spans="1:30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</row>
    <row r="93" spans="1:30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</row>
    <row r="94" spans="1:30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</row>
    <row r="95" spans="1:30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</row>
    <row r="96" spans="1:30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</row>
    <row r="97" spans="1:30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</row>
    <row r="98" spans="1:30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</row>
    <row r="99" spans="1:30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</row>
    <row r="100" spans="1:30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</row>
    <row r="101" spans="1:30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</row>
    <row r="102" spans="1:30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</row>
    <row r="103" spans="1:30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</row>
    <row r="104" spans="1:30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</row>
    <row r="105" spans="1:30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</row>
    <row r="106" spans="1:30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</row>
    <row r="107" spans="1:30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</row>
    <row r="108" spans="1:30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30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30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30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30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</row>
    <row r="116" spans="1:30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</row>
    <row r="117" spans="1:30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</row>
    <row r="118" spans="1:30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</row>
    <row r="119" spans="1:30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</row>
    <row r="120" spans="1:30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</row>
    <row r="121" spans="1:30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</row>
    <row r="122" spans="1:30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</row>
    <row r="123" spans="1:30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</row>
    <row r="124" spans="1:30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</row>
    <row r="125" spans="1:30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</row>
    <row r="126" spans="1:30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</row>
    <row r="127" spans="1:30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</row>
    <row r="128" spans="1:30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</row>
    <row r="129" spans="1:30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</row>
    <row r="130" spans="1:30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</row>
    <row r="131" spans="1:30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</row>
    <row r="132" spans="1:30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</row>
    <row r="133" spans="1:30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</row>
    <row r="134" spans="1:30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</row>
    <row r="135" spans="1:30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</row>
    <row r="136" spans="1:30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</row>
    <row r="137" spans="1:30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</row>
    <row r="138" spans="1:30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</row>
    <row r="139" spans="1:30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</row>
    <row r="140" spans="1:30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</row>
    <row r="141" spans="1:30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</row>
    <row r="142" spans="1:30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</row>
    <row r="143" spans="1:30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</row>
    <row r="144" spans="1:30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</row>
    <row r="145" spans="1:30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</row>
    <row r="146" spans="1:30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</row>
    <row r="147" spans="1:30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</row>
    <row r="148" spans="1:30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</row>
    <row r="149" spans="1:30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</row>
    <row r="150" spans="1:30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</row>
    <row r="151" spans="1:30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</row>
    <row r="152" spans="1:30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</row>
    <row r="153" spans="1:30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</row>
    <row r="154" spans="1:30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</row>
    <row r="155" spans="1:30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</row>
    <row r="156" spans="1:30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</row>
    <row r="157" spans="1:30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</row>
    <row r="158" spans="1:30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</row>
    <row r="159" spans="1:30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</row>
    <row r="160" spans="1:30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</row>
    <row r="161" spans="1:30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</row>
    <row r="162" spans="1:30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</row>
    <row r="163" spans="1:30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</row>
    <row r="164" spans="1:30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</row>
    <row r="165" spans="1:30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</row>
    <row r="166" spans="1:30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</row>
    <row r="167" spans="1:30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</row>
    <row r="168" spans="1:30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</row>
    <row r="169" spans="1:30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</row>
    <row r="170" spans="1:30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</row>
    <row r="171" spans="1:30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</row>
    <row r="172" spans="1:30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</row>
    <row r="173" spans="1:30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</row>
    <row r="174" spans="1:30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</row>
    <row r="175" spans="1:30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</row>
    <row r="176" spans="1:30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</row>
    <row r="177" spans="1:30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</row>
    <row r="178" spans="1:30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</row>
    <row r="179" spans="1:30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</row>
    <row r="180" spans="1:30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</row>
    <row r="181" spans="1:30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</row>
    <row r="182" spans="1:30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</row>
    <row r="183" spans="1:30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</row>
    <row r="184" spans="1:30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</row>
    <row r="185" spans="1:30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</row>
    <row r="186" spans="1:30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</row>
    <row r="187" spans="1:30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</row>
    <row r="188" spans="1:30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</row>
    <row r="189" spans="1:30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</row>
    <row r="190" spans="1:30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</row>
    <row r="191" spans="1:30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</row>
    <row r="192" spans="1:30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</row>
    <row r="193" spans="1:30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</row>
    <row r="194" spans="1:30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</row>
    <row r="195" spans="1:30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</row>
    <row r="196" spans="1:30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</row>
    <row r="197" spans="1:30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</row>
    <row r="198" spans="1:30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</row>
    <row r="199" spans="1:30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</row>
    <row r="200" spans="1:30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</row>
    <row r="201" spans="1:30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</row>
    <row r="202" spans="1:30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</row>
    <row r="203" spans="1:30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</row>
    <row r="204" spans="1:30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</row>
    <row r="205" spans="1:30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</row>
    <row r="206" spans="1:30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</row>
    <row r="207" spans="1:30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</row>
    <row r="208" spans="1:30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</row>
    <row r="209" spans="1:30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</row>
    <row r="210" spans="1:30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</row>
    <row r="211" spans="1:30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</row>
    <row r="212" spans="1:30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</row>
    <row r="213" spans="1:30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</row>
    <row r="214" spans="1:30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</row>
    <row r="215" spans="1:30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</row>
    <row r="216" spans="1:30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</row>
    <row r="217" spans="1:30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</row>
    <row r="218" spans="1:30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</row>
    <row r="219" spans="1:30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</row>
    <row r="220" spans="1:30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</row>
    <row r="221" spans="1:30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</row>
    <row r="222" spans="1:30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</row>
    <row r="223" spans="1:30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</row>
    <row r="224" spans="1:30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</row>
    <row r="225" spans="1:30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</row>
    <row r="226" spans="1:30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</row>
    <row r="227" spans="1:30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</row>
    <row r="228" spans="1:30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</row>
    <row r="229" spans="1:30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</row>
    <row r="230" spans="1:30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</row>
    <row r="231" spans="1:30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</row>
    <row r="232" spans="1:30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</row>
    <row r="233" spans="1:30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</row>
    <row r="234" spans="1:30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</row>
    <row r="235" spans="1:30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</row>
    <row r="236" spans="1:30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</row>
    <row r="237" spans="1:30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</row>
    <row r="238" spans="1:30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</row>
    <row r="239" spans="1:30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</row>
    <row r="240" spans="1:30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</row>
    <row r="241" spans="1:30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</row>
    <row r="242" spans="1:30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</row>
    <row r="243" spans="1:30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</row>
    <row r="244" spans="1:30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</row>
    <row r="245" spans="1:30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</row>
    <row r="246" spans="1:30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</row>
    <row r="247" spans="1:30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</row>
    <row r="248" spans="1:30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</row>
    <row r="249" spans="1:30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</row>
    <row r="250" spans="1:30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</row>
    <row r="251" spans="1:30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</row>
    <row r="252" spans="1:30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</row>
    <row r="253" spans="1:30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</row>
    <row r="254" spans="1:30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</row>
    <row r="255" spans="1:30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</row>
    <row r="256" spans="1:30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</row>
    <row r="257" spans="1:30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</row>
    <row r="258" spans="1:30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</row>
    <row r="259" spans="1:30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</row>
    <row r="260" spans="1:30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</row>
    <row r="261" spans="1:30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</row>
    <row r="262" spans="1:30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</row>
    <row r="263" spans="1:30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</row>
    <row r="264" spans="1:30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</row>
    <row r="265" spans="1:30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</row>
    <row r="266" spans="1:30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</row>
    <row r="267" spans="1:30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</row>
    <row r="268" spans="1:30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</row>
    <row r="269" spans="1:30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</row>
    <row r="270" spans="1:30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</row>
    <row r="271" spans="1:30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</row>
    <row r="272" spans="1:30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</row>
    <row r="273" spans="1:30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</row>
    <row r="274" spans="1:30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</row>
    <row r="275" spans="1:30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</row>
    <row r="276" spans="1:30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</row>
    <row r="277" spans="1:30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</row>
    <row r="278" spans="1:30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</row>
    <row r="279" spans="1:30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</row>
    <row r="280" spans="1:30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</row>
    <row r="281" spans="1:30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</row>
    <row r="282" spans="1:30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</row>
    <row r="283" spans="1:30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</row>
    <row r="284" spans="1:30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</row>
    <row r="285" spans="1:30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</row>
    <row r="286" spans="1:30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</row>
    <row r="287" spans="1:30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</row>
    <row r="288" spans="1:30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</row>
    <row r="289" spans="1:30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</row>
    <row r="290" spans="1:30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</row>
    <row r="291" spans="1:30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</row>
    <row r="292" spans="1:30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</row>
    <row r="293" spans="1:30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</row>
    <row r="294" spans="1:30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</row>
    <row r="295" spans="1:30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</row>
    <row r="296" spans="1:30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</row>
    <row r="297" spans="1:30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  <c r="AD297" s="65"/>
    </row>
    <row r="298" spans="1:30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</row>
    <row r="299" spans="1:30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</row>
    <row r="300" spans="1:30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</row>
    <row r="301" spans="1:30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</row>
    <row r="302" spans="1:30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</row>
    <row r="303" spans="1:30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</row>
    <row r="304" spans="1:30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</row>
    <row r="305" spans="1:30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</row>
    <row r="306" spans="1:30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</row>
    <row r="307" spans="1:30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</row>
    <row r="308" spans="1:30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</row>
    <row r="309" spans="1:30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</row>
    <row r="310" spans="1:30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</row>
    <row r="311" spans="1:30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</row>
    <row r="312" spans="1:30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  <c r="AD312" s="65"/>
    </row>
    <row r="313" spans="1:30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  <c r="AD313" s="65"/>
    </row>
    <row r="314" spans="1:30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  <c r="AA314" s="65"/>
      <c r="AB314" s="65"/>
      <c r="AC314" s="65"/>
      <c r="AD314" s="65"/>
    </row>
    <row r="315" spans="1:30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  <c r="AD315" s="65"/>
    </row>
    <row r="316" spans="1:30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</row>
    <row r="317" spans="1:30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  <c r="AD317" s="65"/>
    </row>
    <row r="318" spans="1:30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</row>
    <row r="319" spans="1:30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  <c r="AB319" s="65"/>
      <c r="AC319" s="65"/>
      <c r="AD319" s="65"/>
    </row>
    <row r="320" spans="1:30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  <c r="AC320" s="65"/>
      <c r="AD320" s="65"/>
    </row>
    <row r="321" spans="1:30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  <c r="AD321" s="65"/>
    </row>
    <row r="322" spans="1:30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  <c r="AD322" s="65"/>
    </row>
    <row r="323" spans="1:30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</row>
    <row r="324" spans="1:30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/>
      <c r="AC324" s="65"/>
      <c r="AD324" s="65"/>
    </row>
    <row r="325" spans="1:30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</row>
    <row r="326" spans="1:30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/>
      <c r="AC326" s="65"/>
      <c r="AD326" s="65"/>
    </row>
    <row r="327" spans="1:30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  <c r="AD327" s="65"/>
    </row>
    <row r="328" spans="1:30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  <c r="AA328" s="65"/>
      <c r="AB328" s="65"/>
      <c r="AC328" s="65"/>
      <c r="AD328" s="65"/>
    </row>
    <row r="329" spans="1:30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</row>
    <row r="330" spans="1:30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  <c r="AD330" s="65"/>
    </row>
    <row r="331" spans="1:30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  <c r="AD331" s="65"/>
    </row>
    <row r="332" spans="1:30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  <c r="AD332" s="65"/>
    </row>
    <row r="333" spans="1:30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  <c r="AA333" s="65"/>
      <c r="AB333" s="65"/>
      <c r="AC333" s="65"/>
      <c r="AD333" s="65"/>
    </row>
    <row r="334" spans="1:30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  <c r="AA334" s="65"/>
      <c r="AB334" s="65"/>
      <c r="AC334" s="65"/>
      <c r="AD334" s="65"/>
    </row>
    <row r="335" spans="1:30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  <c r="AD335" s="65"/>
    </row>
    <row r="336" spans="1:30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  <c r="AA336" s="65"/>
      <c r="AB336" s="65"/>
      <c r="AC336" s="65"/>
      <c r="AD336" s="65"/>
    </row>
    <row r="337" spans="1:30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</row>
    <row r="338" spans="1:30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  <c r="AD338" s="65"/>
    </row>
    <row r="339" spans="1:30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</row>
    <row r="340" spans="1:30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  <c r="AA340" s="65"/>
      <c r="AB340" s="65"/>
      <c r="AC340" s="65"/>
      <c r="AD340" s="65"/>
    </row>
    <row r="341" spans="1:30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  <c r="AA341" s="65"/>
      <c r="AB341" s="65"/>
      <c r="AC341" s="65"/>
      <c r="AD341" s="65"/>
    </row>
    <row r="342" spans="1:30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  <c r="AA342" s="65"/>
      <c r="AB342" s="65"/>
      <c r="AC342" s="65"/>
      <c r="AD342" s="65"/>
    </row>
    <row r="343" spans="1:30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  <c r="AA343" s="65"/>
      <c r="AB343" s="65"/>
      <c r="AC343" s="65"/>
      <c r="AD343" s="65"/>
    </row>
    <row r="344" spans="1:30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  <c r="AA344" s="65"/>
      <c r="AB344" s="65"/>
      <c r="AC344" s="65"/>
      <c r="AD344" s="65"/>
    </row>
    <row r="345" spans="1:30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  <c r="AA345" s="65"/>
      <c r="AB345" s="65"/>
      <c r="AC345" s="65"/>
      <c r="AD345" s="65"/>
    </row>
    <row r="346" spans="1:30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  <c r="AA346" s="65"/>
      <c r="AB346" s="65"/>
      <c r="AC346" s="65"/>
      <c r="AD346" s="65"/>
    </row>
    <row r="347" spans="1:30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  <c r="AA347" s="65"/>
      <c r="AB347" s="65"/>
      <c r="AC347" s="65"/>
      <c r="AD347" s="65"/>
    </row>
    <row r="348" spans="1:30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  <c r="AA348" s="65"/>
      <c r="AB348" s="65"/>
      <c r="AC348" s="65"/>
      <c r="AD348" s="65"/>
    </row>
    <row r="349" spans="1:30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  <c r="AA349" s="65"/>
      <c r="AB349" s="65"/>
      <c r="AC349" s="65"/>
      <c r="AD349" s="65"/>
    </row>
    <row r="350" spans="1:30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  <c r="AA350" s="65"/>
      <c r="AB350" s="65"/>
      <c r="AC350" s="65"/>
      <c r="AD350" s="65"/>
    </row>
    <row r="351" spans="1:30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  <c r="AA351" s="65"/>
      <c r="AB351" s="65"/>
      <c r="AC351" s="65"/>
      <c r="AD351" s="65"/>
    </row>
    <row r="352" spans="1:30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  <c r="AA352" s="65"/>
      <c r="AB352" s="65"/>
      <c r="AC352" s="65"/>
      <c r="AD352" s="65"/>
    </row>
    <row r="353" spans="1:30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  <c r="AA353" s="65"/>
      <c r="AB353" s="65"/>
      <c r="AC353" s="65"/>
      <c r="AD353" s="65"/>
    </row>
    <row r="354" spans="1:30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  <c r="AA354" s="65"/>
      <c r="AB354" s="65"/>
      <c r="AC354" s="65"/>
      <c r="AD354" s="65"/>
    </row>
    <row r="355" spans="1:30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  <c r="AA355" s="65"/>
      <c r="AB355" s="65"/>
      <c r="AC355" s="65"/>
      <c r="AD355" s="65"/>
    </row>
    <row r="356" spans="1:30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  <c r="AA356" s="65"/>
      <c r="AB356" s="65"/>
      <c r="AC356" s="65"/>
      <c r="AD356" s="65"/>
    </row>
    <row r="357" spans="1:30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  <c r="AA357" s="65"/>
      <c r="AB357" s="65"/>
      <c r="AC357" s="65"/>
      <c r="AD357" s="65"/>
    </row>
    <row r="358" spans="1:30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  <c r="AA358" s="65"/>
      <c r="AB358" s="65"/>
      <c r="AC358" s="65"/>
      <c r="AD358" s="65"/>
    </row>
    <row r="359" spans="1:30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  <c r="AA359" s="65"/>
      <c r="AB359" s="65"/>
      <c r="AC359" s="65"/>
      <c r="AD359" s="65"/>
    </row>
    <row r="360" spans="1:30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  <c r="AA360" s="65"/>
      <c r="AB360" s="65"/>
      <c r="AC360" s="65"/>
      <c r="AD360" s="65"/>
    </row>
    <row r="361" spans="1:30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  <c r="AA361" s="65"/>
      <c r="AB361" s="65"/>
      <c r="AC361" s="65"/>
      <c r="AD361" s="65"/>
    </row>
    <row r="362" spans="1:30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  <c r="AA362" s="65"/>
      <c r="AB362" s="65"/>
      <c r="AC362" s="65"/>
      <c r="AD362" s="65"/>
    </row>
    <row r="363" spans="1:30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  <c r="AA363" s="65"/>
      <c r="AB363" s="65"/>
      <c r="AC363" s="65"/>
      <c r="AD363" s="65"/>
    </row>
    <row r="364" spans="1:30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  <c r="AA364" s="65"/>
      <c r="AB364" s="65"/>
      <c r="AC364" s="65"/>
      <c r="AD364" s="65"/>
    </row>
    <row r="365" spans="1:30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  <c r="AA365" s="65"/>
      <c r="AB365" s="65"/>
      <c r="AC365" s="65"/>
      <c r="AD365" s="65"/>
    </row>
    <row r="366" spans="1:30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  <c r="AA366" s="65"/>
      <c r="AB366" s="65"/>
      <c r="AC366" s="65"/>
      <c r="AD366" s="65"/>
    </row>
    <row r="367" spans="1:30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  <c r="AA367" s="65"/>
      <c r="AB367" s="65"/>
      <c r="AC367" s="65"/>
      <c r="AD367" s="65"/>
    </row>
    <row r="368" spans="1:30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  <c r="AA368" s="65"/>
      <c r="AB368" s="65"/>
      <c r="AC368" s="65"/>
      <c r="AD368" s="65"/>
    </row>
    <row r="369" spans="1:30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  <c r="AA369" s="65"/>
      <c r="AB369" s="65"/>
      <c r="AC369" s="65"/>
      <c r="AD369" s="65"/>
    </row>
    <row r="370" spans="1:30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  <c r="AA370" s="65"/>
      <c r="AB370" s="65"/>
      <c r="AC370" s="65"/>
      <c r="AD370" s="65"/>
    </row>
    <row r="371" spans="1:30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  <c r="AA371" s="65"/>
      <c r="AB371" s="65"/>
      <c r="AC371" s="65"/>
      <c r="AD371" s="65"/>
    </row>
    <row r="372" spans="1:30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  <c r="AA372" s="65"/>
      <c r="AB372" s="65"/>
      <c r="AC372" s="65"/>
      <c r="AD372" s="65"/>
    </row>
    <row r="373" spans="1:30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  <c r="AA373" s="65"/>
      <c r="AB373" s="65"/>
      <c r="AC373" s="65"/>
      <c r="AD373" s="65"/>
    </row>
    <row r="374" spans="1:30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  <c r="AA374" s="65"/>
      <c r="AB374" s="65"/>
      <c r="AC374" s="65"/>
      <c r="AD374" s="65"/>
    </row>
    <row r="375" spans="1:30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  <c r="AA375" s="65"/>
      <c r="AB375" s="65"/>
      <c r="AC375" s="65"/>
      <c r="AD375" s="65"/>
    </row>
    <row r="376" spans="1:30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  <c r="AA376" s="65"/>
      <c r="AB376" s="65"/>
      <c r="AC376" s="65"/>
      <c r="AD376" s="65"/>
    </row>
    <row r="377" spans="1:30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  <c r="AD377" s="65"/>
    </row>
    <row r="378" spans="1:30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  <c r="AA378" s="65"/>
      <c r="AB378" s="65"/>
      <c r="AC378" s="65"/>
      <c r="AD378" s="65"/>
    </row>
    <row r="379" spans="1:30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</row>
    <row r="380" spans="1:30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  <c r="AA380" s="65"/>
      <c r="AB380" s="65"/>
      <c r="AC380" s="65"/>
      <c r="AD380" s="65"/>
    </row>
    <row r="381" spans="1:30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  <c r="AA381" s="65"/>
      <c r="AB381" s="65"/>
      <c r="AC381" s="65"/>
      <c r="AD381" s="65"/>
    </row>
    <row r="382" spans="1:30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  <c r="AA382" s="65"/>
      <c r="AB382" s="65"/>
      <c r="AC382" s="65"/>
      <c r="AD382" s="65"/>
    </row>
    <row r="383" spans="1:30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  <c r="AD383" s="65"/>
    </row>
    <row r="384" spans="1:30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  <c r="AA384" s="65"/>
      <c r="AB384" s="65"/>
      <c r="AC384" s="65"/>
      <c r="AD384" s="65"/>
    </row>
    <row r="385" spans="1:30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  <c r="AD385" s="65"/>
    </row>
    <row r="386" spans="1:30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  <c r="AD386" s="65"/>
    </row>
    <row r="387" spans="1:30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  <c r="AD387" s="65"/>
    </row>
    <row r="388" spans="1:30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  <c r="AA388" s="65"/>
      <c r="AB388" s="65"/>
      <c r="AC388" s="65"/>
      <c r="AD388" s="65"/>
    </row>
    <row r="389" spans="1:30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  <c r="AD389" s="65"/>
    </row>
    <row r="390" spans="1:30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  <c r="AA390" s="65"/>
      <c r="AB390" s="65"/>
      <c r="AC390" s="65"/>
      <c r="AD390" s="65"/>
    </row>
    <row r="391" spans="1:30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  <c r="AA391" s="65"/>
      <c r="AB391" s="65"/>
      <c r="AC391" s="65"/>
      <c r="AD391" s="65"/>
    </row>
    <row r="392" spans="1:30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  <c r="AA392" s="65"/>
      <c r="AB392" s="65"/>
      <c r="AC392" s="65"/>
      <c r="AD392" s="65"/>
    </row>
    <row r="393" spans="1:30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  <c r="AA393" s="65"/>
      <c r="AB393" s="65"/>
      <c r="AC393" s="65"/>
      <c r="AD393" s="65"/>
    </row>
    <row r="394" spans="1:30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  <c r="AA394" s="65"/>
      <c r="AB394" s="65"/>
      <c r="AC394" s="65"/>
      <c r="AD394" s="65"/>
    </row>
    <row r="395" spans="1:30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  <c r="AA395" s="65"/>
      <c r="AB395" s="65"/>
      <c r="AC395" s="65"/>
      <c r="AD395" s="65"/>
    </row>
    <row r="396" spans="1:30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  <c r="AA396" s="65"/>
      <c r="AB396" s="65"/>
      <c r="AC396" s="65"/>
      <c r="AD396" s="65"/>
    </row>
    <row r="397" spans="1:30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  <c r="AA397" s="65"/>
      <c r="AB397" s="65"/>
      <c r="AC397" s="65"/>
      <c r="AD397" s="65"/>
    </row>
    <row r="398" spans="1:30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  <c r="AA398" s="65"/>
      <c r="AB398" s="65"/>
      <c r="AC398" s="65"/>
      <c r="AD398" s="65"/>
    </row>
    <row r="399" spans="1:30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  <c r="AA399" s="65"/>
      <c r="AB399" s="65"/>
      <c r="AC399" s="65"/>
      <c r="AD399" s="65"/>
    </row>
    <row r="400" spans="1:30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  <c r="AD400" s="65"/>
    </row>
    <row r="401" spans="1:30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  <c r="AA401" s="65"/>
      <c r="AB401" s="65"/>
      <c r="AC401" s="65"/>
      <c r="AD401" s="65"/>
    </row>
    <row r="402" spans="1:30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  <c r="AB402" s="65"/>
      <c r="AC402" s="65"/>
      <c r="AD402" s="65"/>
    </row>
    <row r="403" spans="1:30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  <c r="AA403" s="65"/>
      <c r="AB403" s="65"/>
      <c r="AC403" s="65"/>
      <c r="AD403" s="65"/>
    </row>
    <row r="404" spans="1:30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  <c r="AA404" s="65"/>
      <c r="AB404" s="65"/>
      <c r="AC404" s="65"/>
      <c r="AD404" s="65"/>
    </row>
    <row r="405" spans="1:30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  <c r="AA405" s="65"/>
      <c r="AB405" s="65"/>
      <c r="AC405" s="65"/>
      <c r="AD405" s="65"/>
    </row>
    <row r="406" spans="1:30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  <c r="AA406" s="65"/>
      <c r="AB406" s="65"/>
      <c r="AC406" s="65"/>
      <c r="AD406" s="65"/>
    </row>
    <row r="407" spans="1:30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  <c r="AA407" s="65"/>
      <c r="AB407" s="65"/>
      <c r="AC407" s="65"/>
      <c r="AD407" s="65"/>
    </row>
    <row r="408" spans="1:30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  <c r="AA408" s="65"/>
      <c r="AB408" s="65"/>
      <c r="AC408" s="65"/>
      <c r="AD408" s="65"/>
    </row>
    <row r="409" spans="1:30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</row>
    <row r="410" spans="1:30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</row>
    <row r="411" spans="1:30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  <c r="AD411" s="65"/>
    </row>
    <row r="412" spans="1:30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  <c r="AD412" s="65"/>
    </row>
    <row r="413" spans="1:30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  <c r="AA413" s="65"/>
      <c r="AB413" s="65"/>
      <c r="AC413" s="65"/>
      <c r="AD413" s="65"/>
    </row>
    <row r="414" spans="1:30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  <c r="AA414" s="65"/>
      <c r="AB414" s="65"/>
      <c r="AC414" s="65"/>
      <c r="AD414" s="65"/>
    </row>
    <row r="415" spans="1:30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  <c r="AA415" s="65"/>
      <c r="AB415" s="65"/>
      <c r="AC415" s="65"/>
      <c r="AD415" s="65"/>
    </row>
    <row r="416" spans="1:30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  <c r="AA416" s="65"/>
      <c r="AB416" s="65"/>
      <c r="AC416" s="65"/>
      <c r="AD416" s="65"/>
    </row>
    <row r="417" spans="1:30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  <c r="AA417" s="65"/>
      <c r="AB417" s="65"/>
      <c r="AC417" s="65"/>
      <c r="AD417" s="65"/>
    </row>
    <row r="418" spans="1:30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  <c r="AA418" s="65"/>
      <c r="AB418" s="65"/>
      <c r="AC418" s="65"/>
      <c r="AD418" s="65"/>
    </row>
    <row r="419" spans="1:30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  <c r="AD419" s="65"/>
    </row>
    <row r="420" spans="1:30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  <c r="AA420" s="65"/>
      <c r="AB420" s="65"/>
      <c r="AC420" s="65"/>
      <c r="AD420" s="65"/>
    </row>
    <row r="421" spans="1:30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  <c r="AA421" s="65"/>
      <c r="AB421" s="65"/>
      <c r="AC421" s="65"/>
      <c r="AD421" s="65"/>
    </row>
    <row r="422" spans="1:30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  <c r="AA422" s="65"/>
      <c r="AB422" s="65"/>
      <c r="AC422" s="65"/>
      <c r="AD422" s="65"/>
    </row>
    <row r="423" spans="1:30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  <c r="AA423" s="65"/>
      <c r="AB423" s="65"/>
      <c r="AC423" s="65"/>
      <c r="AD423" s="65"/>
    </row>
    <row r="424" spans="1:30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  <c r="AA424" s="65"/>
      <c r="AB424" s="65"/>
      <c r="AC424" s="65"/>
      <c r="AD424" s="65"/>
    </row>
    <row r="425" spans="1:30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  <c r="AA425" s="65"/>
      <c r="AB425" s="65"/>
      <c r="AC425" s="65"/>
      <c r="AD425" s="65"/>
    </row>
    <row r="426" spans="1:30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  <c r="AA426" s="65"/>
      <c r="AB426" s="65"/>
      <c r="AC426" s="65"/>
      <c r="AD426" s="65"/>
    </row>
    <row r="427" spans="1:30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  <c r="AA427" s="65"/>
      <c r="AB427" s="65"/>
      <c r="AC427" s="65"/>
      <c r="AD427" s="65"/>
    </row>
    <row r="428" spans="1:30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  <c r="AA428" s="65"/>
      <c r="AB428" s="65"/>
      <c r="AC428" s="65"/>
      <c r="AD428" s="65"/>
    </row>
    <row r="429" spans="1:30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  <c r="AD429" s="65"/>
    </row>
    <row r="430" spans="1:30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  <c r="AA430" s="65"/>
      <c r="AB430" s="65"/>
      <c r="AC430" s="65"/>
      <c r="AD430" s="65"/>
    </row>
    <row r="431" spans="1:30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  <c r="AA431" s="65"/>
      <c r="AB431" s="65"/>
      <c r="AC431" s="65"/>
      <c r="AD431" s="65"/>
    </row>
    <row r="432" spans="1:30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  <c r="AA432" s="65"/>
      <c r="AB432" s="65"/>
      <c r="AC432" s="65"/>
      <c r="AD432" s="65"/>
    </row>
    <row r="433" spans="1:30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  <c r="AA433" s="65"/>
      <c r="AB433" s="65"/>
      <c r="AC433" s="65"/>
      <c r="AD433" s="65"/>
    </row>
    <row r="434" spans="1:30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  <c r="AA434" s="65"/>
      <c r="AB434" s="65"/>
      <c r="AC434" s="65"/>
      <c r="AD434" s="65"/>
    </row>
    <row r="435" spans="1:30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  <c r="AA435" s="65"/>
      <c r="AB435" s="65"/>
      <c r="AC435" s="65"/>
      <c r="AD435" s="65"/>
    </row>
    <row r="436" spans="1:30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  <c r="AA436" s="65"/>
      <c r="AB436" s="65"/>
      <c r="AC436" s="65"/>
      <c r="AD436" s="65"/>
    </row>
    <row r="437" spans="1:30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  <c r="AD437" s="65"/>
    </row>
    <row r="438" spans="1:30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  <c r="AA438" s="65"/>
      <c r="AB438" s="65"/>
      <c r="AC438" s="65"/>
      <c r="AD438" s="65"/>
    </row>
    <row r="439" spans="1:30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</row>
    <row r="440" spans="1:30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  <c r="AA440" s="65"/>
      <c r="AB440" s="65"/>
      <c r="AC440" s="65"/>
      <c r="AD440" s="65"/>
    </row>
    <row r="441" spans="1:30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  <c r="AD441" s="65"/>
    </row>
    <row r="442" spans="1:30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  <c r="AD442" s="65"/>
    </row>
    <row r="443" spans="1:30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/>
    </row>
    <row r="444" spans="1:30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  <c r="AD444" s="65"/>
    </row>
    <row r="445" spans="1:30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  <c r="AA445" s="65"/>
      <c r="AB445" s="65"/>
      <c r="AC445" s="65"/>
      <c r="AD445" s="65"/>
    </row>
    <row r="446" spans="1:30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  <c r="AD446" s="65"/>
    </row>
    <row r="447" spans="1:30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  <c r="AD447" s="65"/>
    </row>
    <row r="448" spans="1:30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  <c r="AD448" s="65"/>
    </row>
    <row r="449" spans="1:30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</row>
    <row r="450" spans="1:30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  <c r="AA450" s="65"/>
      <c r="AB450" s="65"/>
      <c r="AC450" s="65"/>
      <c r="AD450" s="65"/>
    </row>
    <row r="451" spans="1:30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  <c r="AD451" s="65"/>
    </row>
    <row r="452" spans="1:30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  <c r="AA452" s="65"/>
      <c r="AB452" s="65"/>
      <c r="AC452" s="65"/>
      <c r="AD452" s="65"/>
    </row>
    <row r="453" spans="1:30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  <c r="AD453" s="65"/>
    </row>
    <row r="454" spans="1:30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  <c r="AD454" s="65"/>
    </row>
    <row r="455" spans="1:30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  <c r="AD455" s="65"/>
    </row>
    <row r="456" spans="1:30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  <c r="AD456" s="65"/>
    </row>
    <row r="457" spans="1:30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  <c r="AD457" s="65"/>
    </row>
    <row r="458" spans="1:30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  <c r="AD458" s="65"/>
    </row>
    <row r="459" spans="1:30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  <c r="AD459" s="65"/>
    </row>
    <row r="460" spans="1:30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  <c r="AA460" s="65"/>
      <c r="AB460" s="65"/>
      <c r="AC460" s="65"/>
      <c r="AD460" s="65"/>
    </row>
    <row r="461" spans="1:30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  <c r="AD461" s="65"/>
    </row>
    <row r="462" spans="1:30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  <c r="AD462" s="65"/>
    </row>
    <row r="463" spans="1:30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  <c r="AD463" s="65"/>
    </row>
    <row r="464" spans="1:30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  <c r="AD464" s="65"/>
    </row>
    <row r="465" spans="1:30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  <c r="AA465" s="65"/>
      <c r="AB465" s="65"/>
      <c r="AC465" s="65"/>
      <c r="AD465" s="65"/>
    </row>
    <row r="466" spans="1:30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  <c r="AD466" s="65"/>
    </row>
    <row r="467" spans="1:30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  <c r="AD467" s="65"/>
    </row>
    <row r="468" spans="1:30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  <c r="AD468" s="65"/>
    </row>
    <row r="469" spans="1:30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  <c r="AD469" s="65"/>
    </row>
    <row r="470" spans="1:30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  <c r="AA470" s="65"/>
      <c r="AB470" s="65"/>
      <c r="AC470" s="65"/>
      <c r="AD470" s="65"/>
    </row>
    <row r="471" spans="1:30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  <c r="AA471" s="65"/>
      <c r="AB471" s="65"/>
      <c r="AC471" s="65"/>
      <c r="AD471" s="65"/>
    </row>
    <row r="472" spans="1:30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  <c r="AD472" s="65"/>
    </row>
    <row r="473" spans="1:30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  <c r="AA473" s="65"/>
      <c r="AB473" s="65"/>
      <c r="AC473" s="65"/>
      <c r="AD473" s="65"/>
    </row>
    <row r="474" spans="1:30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  <c r="AD474" s="65"/>
    </row>
    <row r="475" spans="1:30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  <c r="AD475" s="65"/>
    </row>
    <row r="476" spans="1:30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/>
    </row>
    <row r="477" spans="1:30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  <c r="AD477" s="65"/>
    </row>
    <row r="478" spans="1:30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  <c r="AA478" s="65"/>
      <c r="AB478" s="65"/>
      <c r="AC478" s="65"/>
      <c r="AD478" s="65"/>
    </row>
    <row r="479" spans="1:30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  <c r="AD479" s="65"/>
    </row>
    <row r="480" spans="1:30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  <c r="AD480" s="65"/>
    </row>
    <row r="481" spans="1:30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  <c r="AA481" s="65"/>
      <c r="AB481" s="65"/>
      <c r="AC481" s="65"/>
      <c r="AD481" s="65"/>
    </row>
    <row r="482" spans="1:30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  <c r="AA482" s="65"/>
      <c r="AB482" s="65"/>
      <c r="AC482" s="65"/>
      <c r="AD482" s="65"/>
    </row>
    <row r="483" spans="1:30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  <c r="AA483" s="65"/>
      <c r="AB483" s="65"/>
      <c r="AC483" s="65"/>
      <c r="AD483" s="65"/>
    </row>
    <row r="484" spans="1:30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  <c r="AB484" s="65"/>
      <c r="AC484" s="65"/>
      <c r="AD484" s="65"/>
    </row>
    <row r="485" spans="1:30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  <c r="AA485" s="65"/>
      <c r="AB485" s="65"/>
      <c r="AC485" s="65"/>
      <c r="AD485" s="65"/>
    </row>
    <row r="486" spans="1:30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  <c r="AB486" s="65"/>
      <c r="AC486" s="65"/>
      <c r="AD486" s="65"/>
    </row>
    <row r="487" spans="1:30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  <c r="AB487" s="65"/>
      <c r="AC487" s="65"/>
      <c r="AD487" s="65"/>
    </row>
    <row r="488" spans="1:30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  <c r="AA488" s="65"/>
      <c r="AB488" s="65"/>
      <c r="AC488" s="65"/>
      <c r="AD488" s="65"/>
    </row>
    <row r="489" spans="1:30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  <c r="AA489" s="65"/>
      <c r="AB489" s="65"/>
      <c r="AC489" s="65"/>
      <c r="AD489" s="65"/>
    </row>
    <row r="490" spans="1:30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  <c r="AA490" s="65"/>
      <c r="AB490" s="65"/>
      <c r="AC490" s="65"/>
      <c r="AD490" s="65"/>
    </row>
    <row r="491" spans="1:30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  <c r="AA491" s="65"/>
      <c r="AB491" s="65"/>
      <c r="AC491" s="65"/>
      <c r="AD491" s="65"/>
    </row>
    <row r="492" spans="1:30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  <c r="AA492" s="65"/>
      <c r="AB492" s="65"/>
      <c r="AC492" s="65"/>
      <c r="AD492" s="65"/>
    </row>
    <row r="493" spans="1:30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  <c r="AA493" s="65"/>
      <c r="AB493" s="65"/>
      <c r="AC493" s="65"/>
      <c r="AD493" s="65"/>
    </row>
    <row r="494" spans="1:30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  <c r="AA494" s="65"/>
      <c r="AB494" s="65"/>
      <c r="AC494" s="65"/>
      <c r="AD494" s="65"/>
    </row>
    <row r="495" spans="1:30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  <c r="AA495" s="65"/>
      <c r="AB495" s="65"/>
      <c r="AC495" s="65"/>
      <c r="AD495" s="65"/>
    </row>
    <row r="496" spans="1:30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  <c r="AA496" s="65"/>
      <c r="AB496" s="65"/>
      <c r="AC496" s="65"/>
      <c r="AD496" s="65"/>
    </row>
    <row r="497" spans="1:30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  <c r="AB497" s="65"/>
      <c r="AC497" s="65"/>
      <c r="AD497" s="65"/>
    </row>
    <row r="498" spans="1:30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  <c r="AA498" s="65"/>
      <c r="AB498" s="65"/>
      <c r="AC498" s="65"/>
      <c r="AD498" s="65"/>
    </row>
    <row r="499" spans="1:30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  <c r="AA499" s="65"/>
      <c r="AB499" s="65"/>
      <c r="AC499" s="65"/>
      <c r="AD499" s="65"/>
    </row>
    <row r="500" spans="1:30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  <c r="AA500" s="65"/>
      <c r="AB500" s="65"/>
      <c r="AC500" s="65"/>
      <c r="AD500" s="65"/>
    </row>
    <row r="501" spans="1:30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  <c r="AA501" s="65"/>
      <c r="AB501" s="65"/>
      <c r="AC501" s="65"/>
      <c r="AD501" s="65"/>
    </row>
    <row r="502" spans="1:30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  <c r="AA502" s="65"/>
      <c r="AB502" s="65"/>
      <c r="AC502" s="65"/>
      <c r="AD502" s="65"/>
    </row>
    <row r="503" spans="1:30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  <c r="AD503" s="65"/>
    </row>
    <row r="504" spans="1:30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  <c r="AA504" s="65"/>
      <c r="AB504" s="65"/>
      <c r="AC504" s="65"/>
      <c r="AD504" s="65"/>
    </row>
    <row r="505" spans="1:30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  <c r="AD505" s="65"/>
    </row>
    <row r="506" spans="1:30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  <c r="AD506" s="65"/>
    </row>
    <row r="507" spans="1:30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  <c r="AA507" s="65"/>
      <c r="AB507" s="65"/>
      <c r="AC507" s="65"/>
      <c r="AD507" s="65"/>
    </row>
    <row r="508" spans="1:30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  <c r="AD508" s="65"/>
    </row>
    <row r="509" spans="1:30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  <c r="AA509" s="65"/>
      <c r="AB509" s="65"/>
      <c r="AC509" s="65"/>
      <c r="AD509" s="65"/>
    </row>
    <row r="510" spans="1:30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  <c r="AA510" s="65"/>
      <c r="AB510" s="65"/>
      <c r="AC510" s="65"/>
      <c r="AD510" s="65"/>
    </row>
    <row r="511" spans="1:30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  <c r="AD511" s="65"/>
    </row>
    <row r="512" spans="1:30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  <c r="AA512" s="65"/>
      <c r="AB512" s="65"/>
      <c r="AC512" s="65"/>
      <c r="AD512" s="65"/>
    </row>
    <row r="513" spans="1:30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  <c r="AD513" s="65"/>
    </row>
    <row r="514" spans="1:30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  <c r="AD514" s="65"/>
    </row>
    <row r="515" spans="1:30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  <c r="AD515" s="65"/>
    </row>
    <row r="516" spans="1:30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  <c r="AA516" s="65"/>
      <c r="AB516" s="65"/>
      <c r="AC516" s="65"/>
      <c r="AD516" s="65"/>
    </row>
    <row r="517" spans="1:30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  <c r="AA517" s="65"/>
      <c r="AB517" s="65"/>
      <c r="AC517" s="65"/>
      <c r="AD517" s="65"/>
    </row>
    <row r="518" spans="1:30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  <c r="AD518" s="65"/>
    </row>
    <row r="519" spans="1:30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  <c r="AA519" s="65"/>
      <c r="AB519" s="65"/>
      <c r="AC519" s="65"/>
      <c r="AD519" s="65"/>
    </row>
    <row r="520" spans="1:30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  <c r="AA520" s="65"/>
      <c r="AB520" s="65"/>
      <c r="AC520" s="65"/>
      <c r="AD520" s="65"/>
    </row>
    <row r="521" spans="1:30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  <c r="AA521" s="65"/>
      <c r="AB521" s="65"/>
      <c r="AC521" s="65"/>
      <c r="AD521" s="65"/>
    </row>
    <row r="522" spans="1:30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  <c r="AA522" s="65"/>
      <c r="AB522" s="65"/>
      <c r="AC522" s="65"/>
      <c r="AD522" s="65"/>
    </row>
    <row r="523" spans="1:30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  <c r="AA523" s="65"/>
      <c r="AB523" s="65"/>
      <c r="AC523" s="65"/>
      <c r="AD523" s="65"/>
    </row>
    <row r="524" spans="1:30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  <c r="AA524" s="65"/>
      <c r="AB524" s="65"/>
      <c r="AC524" s="65"/>
      <c r="AD524" s="65"/>
    </row>
    <row r="525" spans="1:30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  <c r="AA525" s="65"/>
      <c r="AB525" s="65"/>
      <c r="AC525" s="65"/>
      <c r="AD525" s="65"/>
    </row>
    <row r="526" spans="1:30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  <c r="AA526" s="65"/>
      <c r="AB526" s="65"/>
      <c r="AC526" s="65"/>
      <c r="AD526" s="65"/>
    </row>
    <row r="527" spans="1:30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  <c r="AA527" s="65"/>
      <c r="AB527" s="65"/>
      <c r="AC527" s="65"/>
      <c r="AD527" s="65"/>
    </row>
    <row r="528" spans="1:30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  <c r="AA528" s="65"/>
      <c r="AB528" s="65"/>
      <c r="AC528" s="65"/>
      <c r="AD528" s="65"/>
    </row>
    <row r="529" spans="1:30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  <c r="AA529" s="65"/>
      <c r="AB529" s="65"/>
      <c r="AC529" s="65"/>
      <c r="AD529" s="65"/>
    </row>
    <row r="530" spans="1:30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  <c r="AA530" s="65"/>
      <c r="AB530" s="65"/>
      <c r="AC530" s="65"/>
      <c r="AD530" s="65"/>
    </row>
    <row r="531" spans="1:30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  <c r="AA531" s="65"/>
      <c r="AB531" s="65"/>
      <c r="AC531" s="65"/>
      <c r="AD531" s="65"/>
    </row>
    <row r="532" spans="1:30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  <c r="AA532" s="65"/>
      <c r="AB532" s="65"/>
      <c r="AC532" s="65"/>
      <c r="AD532" s="65"/>
    </row>
    <row r="533" spans="1:30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  <c r="AA533" s="65"/>
      <c r="AB533" s="65"/>
      <c r="AC533" s="65"/>
      <c r="AD533" s="65"/>
    </row>
    <row r="534" spans="1:30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  <c r="AA534" s="65"/>
      <c r="AB534" s="65"/>
      <c r="AC534" s="65"/>
      <c r="AD534" s="65"/>
    </row>
    <row r="535" spans="1:30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  <c r="AA535" s="65"/>
      <c r="AB535" s="65"/>
      <c r="AC535" s="65"/>
      <c r="AD535" s="65"/>
    </row>
    <row r="536" spans="1:30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  <c r="AA536" s="65"/>
      <c r="AB536" s="65"/>
      <c r="AC536" s="65"/>
      <c r="AD536" s="65"/>
    </row>
    <row r="537" spans="1:30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  <c r="AA537" s="65"/>
      <c r="AB537" s="65"/>
      <c r="AC537" s="65"/>
      <c r="AD537" s="65"/>
    </row>
    <row r="538" spans="1:30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  <c r="AA538" s="65"/>
      <c r="AB538" s="65"/>
      <c r="AC538" s="65"/>
      <c r="AD538" s="65"/>
    </row>
    <row r="539" spans="1:30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  <c r="AA539" s="65"/>
      <c r="AB539" s="65"/>
      <c r="AC539" s="65"/>
      <c r="AD539" s="65"/>
    </row>
    <row r="540" spans="1:30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  <c r="AA540" s="65"/>
      <c r="AB540" s="65"/>
      <c r="AC540" s="65"/>
      <c r="AD540" s="65"/>
    </row>
    <row r="541" spans="1:30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  <c r="AA541" s="65"/>
      <c r="AB541" s="65"/>
      <c r="AC541" s="65"/>
      <c r="AD541" s="65"/>
    </row>
    <row r="542" spans="1:30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  <c r="AD542" s="65"/>
    </row>
    <row r="543" spans="1:30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  <c r="AD543" s="65"/>
    </row>
    <row r="544" spans="1:30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  <c r="AA544" s="65"/>
      <c r="AB544" s="65"/>
      <c r="AC544" s="65"/>
      <c r="AD544" s="65"/>
    </row>
    <row r="545" spans="1:30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  <c r="AA545" s="65"/>
      <c r="AB545" s="65"/>
      <c r="AC545" s="65"/>
      <c r="AD545" s="65"/>
    </row>
    <row r="546" spans="1:30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  <c r="AA546" s="65"/>
      <c r="AB546" s="65"/>
      <c r="AC546" s="65"/>
      <c r="AD546" s="65"/>
    </row>
    <row r="547" spans="1:30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  <c r="AA547" s="65"/>
      <c r="AB547" s="65"/>
      <c r="AC547" s="65"/>
      <c r="AD547" s="65"/>
    </row>
    <row r="548" spans="1:30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  <c r="AA548" s="65"/>
      <c r="AB548" s="65"/>
      <c r="AC548" s="65"/>
      <c r="AD548" s="65"/>
    </row>
    <row r="549" spans="1:30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  <c r="AA549" s="65"/>
      <c r="AB549" s="65"/>
      <c r="AC549" s="65"/>
      <c r="AD549" s="65"/>
    </row>
    <row r="550" spans="1:30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  <c r="AA550" s="65"/>
      <c r="AB550" s="65"/>
      <c r="AC550" s="65"/>
      <c r="AD550" s="65"/>
    </row>
    <row r="551" spans="1:30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  <c r="AA551" s="65"/>
      <c r="AB551" s="65"/>
      <c r="AC551" s="65"/>
      <c r="AD551" s="65"/>
    </row>
    <row r="552" spans="1:30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  <c r="AA552" s="65"/>
      <c r="AB552" s="65"/>
      <c r="AC552" s="65"/>
      <c r="AD552" s="65"/>
    </row>
    <row r="553" spans="1:30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  <c r="AA553" s="65"/>
      <c r="AB553" s="65"/>
      <c r="AC553" s="65"/>
      <c r="AD553" s="65"/>
    </row>
    <row r="554" spans="1:30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  <c r="AA554" s="65"/>
      <c r="AB554" s="65"/>
      <c r="AC554" s="65"/>
      <c r="AD554" s="65"/>
    </row>
    <row r="555" spans="1:30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  <c r="AA555" s="65"/>
      <c r="AB555" s="65"/>
      <c r="AC555" s="65"/>
      <c r="AD555" s="65"/>
    </row>
    <row r="556" spans="1:30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  <c r="AA556" s="65"/>
      <c r="AB556" s="65"/>
      <c r="AC556" s="65"/>
      <c r="AD556" s="65"/>
    </row>
    <row r="557" spans="1:30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  <c r="AA557" s="65"/>
      <c r="AB557" s="65"/>
      <c r="AC557" s="65"/>
      <c r="AD557" s="65"/>
    </row>
    <row r="558" spans="1:30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  <c r="AA558" s="65"/>
      <c r="AB558" s="65"/>
      <c r="AC558" s="65"/>
      <c r="AD558" s="65"/>
    </row>
    <row r="559" spans="1:30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  <c r="AA559" s="65"/>
      <c r="AB559" s="65"/>
      <c r="AC559" s="65"/>
      <c r="AD559" s="65"/>
    </row>
    <row r="560" spans="1:30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  <c r="AA560" s="65"/>
      <c r="AB560" s="65"/>
      <c r="AC560" s="65"/>
      <c r="AD560" s="65"/>
    </row>
    <row r="561" spans="1:30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  <c r="AA561" s="65"/>
      <c r="AB561" s="65"/>
      <c r="AC561" s="65"/>
      <c r="AD561" s="65"/>
    </row>
    <row r="562" spans="1:30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  <c r="AA562" s="65"/>
      <c r="AB562" s="65"/>
      <c r="AC562" s="65"/>
      <c r="AD562" s="65"/>
    </row>
    <row r="563" spans="1:30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  <c r="AA563" s="65"/>
      <c r="AB563" s="65"/>
      <c r="AC563" s="65"/>
      <c r="AD563" s="65"/>
    </row>
    <row r="564" spans="1:30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  <c r="AA564" s="65"/>
      <c r="AB564" s="65"/>
      <c r="AC564" s="65"/>
      <c r="AD564" s="65"/>
    </row>
    <row r="565" spans="1:30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  <c r="AA565" s="65"/>
      <c r="AB565" s="65"/>
      <c r="AC565" s="65"/>
      <c r="AD565" s="65"/>
    </row>
    <row r="566" spans="1:30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  <c r="AA566" s="65"/>
      <c r="AB566" s="65"/>
      <c r="AC566" s="65"/>
      <c r="AD566" s="65"/>
    </row>
    <row r="567" spans="1:30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  <c r="AA567" s="65"/>
      <c r="AB567" s="65"/>
      <c r="AC567" s="65"/>
      <c r="AD567" s="65"/>
    </row>
    <row r="568" spans="1:30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  <c r="AA568" s="65"/>
      <c r="AB568" s="65"/>
      <c r="AC568" s="65"/>
      <c r="AD568" s="65"/>
    </row>
    <row r="569" spans="1:30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  <c r="AA569" s="65"/>
      <c r="AB569" s="65"/>
      <c r="AC569" s="65"/>
      <c r="AD569" s="65"/>
    </row>
    <row r="570" spans="1:30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  <c r="AA570" s="65"/>
      <c r="AB570" s="65"/>
      <c r="AC570" s="65"/>
      <c r="AD570" s="65"/>
    </row>
    <row r="571" spans="1:30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  <c r="AA571" s="65"/>
      <c r="AB571" s="65"/>
      <c r="AC571" s="65"/>
      <c r="AD571" s="65"/>
    </row>
    <row r="572" spans="1:30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  <c r="AA572" s="65"/>
      <c r="AB572" s="65"/>
      <c r="AC572" s="65"/>
      <c r="AD572" s="65"/>
    </row>
    <row r="573" spans="1:30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  <c r="AA573" s="65"/>
      <c r="AB573" s="65"/>
      <c r="AC573" s="65"/>
      <c r="AD573" s="65"/>
    </row>
    <row r="574" spans="1:30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  <c r="AA574" s="65"/>
      <c r="AB574" s="65"/>
      <c r="AC574" s="65"/>
      <c r="AD574" s="65"/>
    </row>
    <row r="575" spans="1:30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  <c r="AA575" s="65"/>
      <c r="AB575" s="65"/>
      <c r="AC575" s="65"/>
      <c r="AD575" s="65"/>
    </row>
    <row r="576" spans="1:30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  <c r="AA576" s="65"/>
      <c r="AB576" s="65"/>
      <c r="AC576" s="65"/>
      <c r="AD576" s="65"/>
    </row>
    <row r="577" spans="1:30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  <c r="AA577" s="65"/>
      <c r="AB577" s="65"/>
      <c r="AC577" s="65"/>
      <c r="AD577" s="65"/>
    </row>
    <row r="578" spans="1:30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  <c r="AA578" s="65"/>
      <c r="AB578" s="65"/>
      <c r="AC578" s="65"/>
      <c r="AD578" s="65"/>
    </row>
    <row r="579" spans="1:30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  <c r="AA579" s="65"/>
      <c r="AB579" s="65"/>
      <c r="AC579" s="65"/>
      <c r="AD579" s="65"/>
    </row>
    <row r="580" spans="1:30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  <c r="AA580" s="65"/>
      <c r="AB580" s="65"/>
      <c r="AC580" s="65"/>
      <c r="AD580" s="65"/>
    </row>
    <row r="581" spans="1:30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  <c r="AA581" s="65"/>
      <c r="AB581" s="65"/>
      <c r="AC581" s="65"/>
      <c r="AD581" s="65"/>
    </row>
    <row r="582" spans="1:30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  <c r="AA582" s="65"/>
      <c r="AB582" s="65"/>
      <c r="AC582" s="65"/>
      <c r="AD582" s="65"/>
    </row>
    <row r="583" spans="1:30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  <c r="AA583" s="65"/>
      <c r="AB583" s="65"/>
      <c r="AC583" s="65"/>
      <c r="AD583" s="65"/>
    </row>
    <row r="584" spans="1:30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  <c r="AA584" s="65"/>
      <c r="AB584" s="65"/>
      <c r="AC584" s="65"/>
      <c r="AD584" s="65"/>
    </row>
    <row r="585" spans="1:30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  <c r="AA585" s="65"/>
      <c r="AB585" s="65"/>
      <c r="AC585" s="65"/>
      <c r="AD585" s="65"/>
    </row>
    <row r="586" spans="1:30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  <c r="AA586" s="65"/>
      <c r="AB586" s="65"/>
      <c r="AC586" s="65"/>
      <c r="AD586" s="65"/>
    </row>
    <row r="587" spans="1:30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  <c r="AA587" s="65"/>
      <c r="AB587" s="65"/>
      <c r="AC587" s="65"/>
      <c r="AD587" s="65"/>
    </row>
    <row r="588" spans="1:30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  <c r="AA588" s="65"/>
      <c r="AB588" s="65"/>
      <c r="AC588" s="65"/>
      <c r="AD588" s="65"/>
    </row>
    <row r="589" spans="1:30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  <c r="AA589" s="65"/>
      <c r="AB589" s="65"/>
      <c r="AC589" s="65"/>
      <c r="AD589" s="65"/>
    </row>
    <row r="590" spans="1:30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  <c r="AA590" s="65"/>
      <c r="AB590" s="65"/>
      <c r="AC590" s="65"/>
      <c r="AD590" s="65"/>
    </row>
    <row r="591" spans="1:30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  <c r="AA591" s="65"/>
      <c r="AB591" s="65"/>
      <c r="AC591" s="65"/>
      <c r="AD591" s="65"/>
    </row>
    <row r="592" spans="1:30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  <c r="AA592" s="65"/>
      <c r="AB592" s="65"/>
      <c r="AC592" s="65"/>
      <c r="AD592" s="65"/>
    </row>
    <row r="593" spans="1:30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  <c r="AA593" s="65"/>
      <c r="AB593" s="65"/>
      <c r="AC593" s="65"/>
      <c r="AD593" s="65"/>
    </row>
    <row r="594" spans="1:30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  <c r="AA594" s="65"/>
      <c r="AB594" s="65"/>
      <c r="AC594" s="65"/>
      <c r="AD594" s="65"/>
    </row>
    <row r="595" spans="1:30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  <c r="AA595" s="65"/>
      <c r="AB595" s="65"/>
      <c r="AC595" s="65"/>
      <c r="AD595" s="65"/>
    </row>
    <row r="596" spans="1:30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  <c r="AA596" s="65"/>
      <c r="AB596" s="65"/>
      <c r="AC596" s="65"/>
      <c r="AD596" s="65"/>
    </row>
    <row r="597" spans="1:30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  <c r="AA597" s="65"/>
      <c r="AB597" s="65"/>
      <c r="AC597" s="65"/>
      <c r="AD597" s="65"/>
    </row>
    <row r="598" spans="1:30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  <c r="AA598" s="65"/>
      <c r="AB598" s="65"/>
      <c r="AC598" s="65"/>
      <c r="AD598" s="65"/>
    </row>
    <row r="599" spans="1:30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  <c r="AA599" s="65"/>
      <c r="AB599" s="65"/>
      <c r="AC599" s="65"/>
      <c r="AD599" s="65"/>
    </row>
    <row r="600" spans="1:30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  <c r="AA600" s="65"/>
      <c r="AB600" s="65"/>
      <c r="AC600" s="65"/>
      <c r="AD600" s="65"/>
    </row>
    <row r="601" spans="1:30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  <c r="AA601" s="65"/>
      <c r="AB601" s="65"/>
      <c r="AC601" s="65"/>
      <c r="AD601" s="65"/>
    </row>
    <row r="602" spans="1:30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  <c r="AA602" s="65"/>
      <c r="AB602" s="65"/>
      <c r="AC602" s="65"/>
      <c r="AD602" s="65"/>
    </row>
    <row r="603" spans="1:30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  <c r="AA603" s="65"/>
      <c r="AB603" s="65"/>
      <c r="AC603" s="65"/>
      <c r="AD603" s="65"/>
    </row>
    <row r="604" spans="1:30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  <c r="AA604" s="65"/>
      <c r="AB604" s="65"/>
      <c r="AC604" s="65"/>
      <c r="AD604" s="65"/>
    </row>
    <row r="605" spans="1:30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  <c r="AA605" s="65"/>
      <c r="AB605" s="65"/>
      <c r="AC605" s="65"/>
      <c r="AD605" s="65"/>
    </row>
    <row r="606" spans="1:30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  <c r="AA606" s="65"/>
      <c r="AB606" s="65"/>
      <c r="AC606" s="65"/>
      <c r="AD606" s="65"/>
    </row>
    <row r="607" spans="1:30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  <c r="AA607" s="65"/>
      <c r="AB607" s="65"/>
      <c r="AC607" s="65"/>
      <c r="AD607" s="65"/>
    </row>
    <row r="608" spans="1:30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  <c r="AA608" s="65"/>
      <c r="AB608" s="65"/>
      <c r="AC608" s="65"/>
      <c r="AD608" s="65"/>
    </row>
    <row r="609" spans="1:30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  <c r="AA609" s="65"/>
      <c r="AB609" s="65"/>
      <c r="AC609" s="65"/>
      <c r="AD609" s="65"/>
    </row>
    <row r="610" spans="1:30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  <c r="AA610" s="65"/>
      <c r="AB610" s="65"/>
      <c r="AC610" s="65"/>
      <c r="AD610" s="65"/>
    </row>
    <row r="611" spans="1:30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</row>
    <row r="612" spans="1:30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  <c r="AA612" s="65"/>
      <c r="AB612" s="65"/>
      <c r="AC612" s="65"/>
      <c r="AD612" s="65"/>
    </row>
    <row r="613" spans="1:30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  <c r="AA613" s="65"/>
      <c r="AB613" s="65"/>
      <c r="AC613" s="65"/>
      <c r="AD613" s="65"/>
    </row>
    <row r="614" spans="1:30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  <c r="AA614" s="65"/>
      <c r="AB614" s="65"/>
      <c r="AC614" s="65"/>
      <c r="AD614" s="65"/>
    </row>
    <row r="615" spans="1:30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  <c r="AA615" s="65"/>
      <c r="AB615" s="65"/>
      <c r="AC615" s="65"/>
      <c r="AD615" s="65"/>
    </row>
    <row r="616" spans="1:30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  <c r="AA616" s="65"/>
      <c r="AB616" s="65"/>
      <c r="AC616" s="65"/>
      <c r="AD616" s="65"/>
    </row>
    <row r="617" spans="1:30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  <c r="AA617" s="65"/>
      <c r="AB617" s="65"/>
      <c r="AC617" s="65"/>
      <c r="AD617" s="65"/>
    </row>
    <row r="618" spans="1:30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  <c r="AA618" s="65"/>
      <c r="AB618" s="65"/>
      <c r="AC618" s="65"/>
      <c r="AD618" s="65"/>
    </row>
    <row r="619" spans="1:30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  <c r="AA619" s="65"/>
      <c r="AB619" s="65"/>
      <c r="AC619" s="65"/>
      <c r="AD619" s="65"/>
    </row>
    <row r="620" spans="1:30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  <c r="AA620" s="65"/>
      <c r="AB620" s="65"/>
      <c r="AC620" s="65"/>
      <c r="AD620" s="65"/>
    </row>
    <row r="621" spans="1:30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  <c r="AA621" s="65"/>
      <c r="AB621" s="65"/>
      <c r="AC621" s="65"/>
      <c r="AD621" s="65"/>
    </row>
    <row r="622" spans="1:30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  <c r="AA622" s="65"/>
      <c r="AB622" s="65"/>
      <c r="AC622" s="65"/>
      <c r="AD622" s="65"/>
    </row>
    <row r="623" spans="1:30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  <c r="AA623" s="65"/>
      <c r="AB623" s="65"/>
      <c r="AC623" s="65"/>
      <c r="AD623" s="65"/>
    </row>
    <row r="624" spans="1:30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  <c r="AA624" s="65"/>
      <c r="AB624" s="65"/>
      <c r="AC624" s="65"/>
      <c r="AD624" s="65"/>
    </row>
    <row r="625" spans="1:30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  <c r="AA625" s="65"/>
      <c r="AB625" s="65"/>
      <c r="AC625" s="65"/>
      <c r="AD625" s="65"/>
    </row>
    <row r="626" spans="1:30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  <c r="AA626" s="65"/>
      <c r="AB626" s="65"/>
      <c r="AC626" s="65"/>
      <c r="AD626" s="65"/>
    </row>
    <row r="627" spans="1:30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  <c r="AA627" s="65"/>
      <c r="AB627" s="65"/>
      <c r="AC627" s="65"/>
      <c r="AD627" s="65"/>
    </row>
    <row r="628" spans="1:30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  <c r="AA628" s="65"/>
      <c r="AB628" s="65"/>
      <c r="AC628" s="65"/>
      <c r="AD628" s="65"/>
    </row>
    <row r="629" spans="1:30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  <c r="AA629" s="65"/>
      <c r="AB629" s="65"/>
      <c r="AC629" s="65"/>
      <c r="AD629" s="65"/>
    </row>
    <row r="630" spans="1:30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  <c r="AA630" s="65"/>
      <c r="AB630" s="65"/>
      <c r="AC630" s="65"/>
      <c r="AD630" s="65"/>
    </row>
    <row r="631" spans="1:30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  <c r="AA631" s="65"/>
      <c r="AB631" s="65"/>
      <c r="AC631" s="65"/>
      <c r="AD631" s="65"/>
    </row>
    <row r="632" spans="1:30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  <c r="AA632" s="65"/>
      <c r="AB632" s="65"/>
      <c r="AC632" s="65"/>
      <c r="AD632" s="65"/>
    </row>
    <row r="633" spans="1:30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  <c r="AA633" s="65"/>
      <c r="AB633" s="65"/>
      <c r="AC633" s="65"/>
      <c r="AD633" s="65"/>
    </row>
    <row r="634" spans="1:30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  <c r="AA634" s="65"/>
      <c r="AB634" s="65"/>
      <c r="AC634" s="65"/>
      <c r="AD634" s="65"/>
    </row>
    <row r="635" spans="1:30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  <c r="AA635" s="65"/>
      <c r="AB635" s="65"/>
      <c r="AC635" s="65"/>
      <c r="AD635" s="65"/>
    </row>
    <row r="636" spans="1:30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  <c r="AA636" s="65"/>
      <c r="AB636" s="65"/>
      <c r="AC636" s="65"/>
      <c r="AD636" s="65"/>
    </row>
    <row r="637" spans="1:30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  <c r="AA637" s="65"/>
      <c r="AB637" s="65"/>
      <c r="AC637" s="65"/>
      <c r="AD637" s="65"/>
    </row>
    <row r="638" spans="1:30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  <c r="AA638" s="65"/>
      <c r="AB638" s="65"/>
      <c r="AC638" s="65"/>
      <c r="AD638" s="65"/>
    </row>
    <row r="639" spans="1:30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  <c r="AA639" s="65"/>
      <c r="AB639" s="65"/>
      <c r="AC639" s="65"/>
      <c r="AD639" s="65"/>
    </row>
    <row r="640" spans="1:30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  <c r="AA640" s="65"/>
      <c r="AB640" s="65"/>
      <c r="AC640" s="65"/>
      <c r="AD640" s="65"/>
    </row>
    <row r="641" spans="1:30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  <c r="AA641" s="65"/>
      <c r="AB641" s="65"/>
      <c r="AC641" s="65"/>
      <c r="AD641" s="65"/>
    </row>
    <row r="642" spans="1:30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  <c r="AA642" s="65"/>
      <c r="AB642" s="65"/>
      <c r="AC642" s="65"/>
      <c r="AD642" s="65"/>
    </row>
    <row r="643" spans="1:30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  <c r="AA643" s="65"/>
      <c r="AB643" s="65"/>
      <c r="AC643" s="65"/>
      <c r="AD643" s="65"/>
    </row>
    <row r="644" spans="1:30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  <c r="AA644" s="65"/>
      <c r="AB644" s="65"/>
      <c r="AC644" s="65"/>
      <c r="AD644" s="65"/>
    </row>
    <row r="645" spans="1:30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  <c r="AA645" s="65"/>
      <c r="AB645" s="65"/>
      <c r="AC645" s="65"/>
      <c r="AD645" s="65"/>
    </row>
    <row r="646" spans="1:30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  <c r="AA646" s="65"/>
      <c r="AB646" s="65"/>
      <c r="AC646" s="65"/>
      <c r="AD646" s="65"/>
    </row>
    <row r="647" spans="1:30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  <c r="AA647" s="65"/>
      <c r="AB647" s="65"/>
      <c r="AC647" s="65"/>
      <c r="AD647" s="65"/>
    </row>
    <row r="648" spans="1:30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  <c r="AA648" s="65"/>
      <c r="AB648" s="65"/>
      <c r="AC648" s="65"/>
      <c r="AD648" s="65"/>
    </row>
    <row r="649" spans="1:30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  <c r="AA649" s="65"/>
      <c r="AB649" s="65"/>
      <c r="AC649" s="65"/>
      <c r="AD649" s="65"/>
    </row>
    <row r="650" spans="1:30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  <c r="AA650" s="65"/>
      <c r="AB650" s="65"/>
      <c r="AC650" s="65"/>
      <c r="AD650" s="65"/>
    </row>
    <row r="651" spans="1:30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  <c r="AA651" s="65"/>
      <c r="AB651" s="65"/>
      <c r="AC651" s="65"/>
      <c r="AD651" s="65"/>
    </row>
    <row r="652" spans="1:30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  <c r="AA652" s="65"/>
      <c r="AB652" s="65"/>
      <c r="AC652" s="65"/>
      <c r="AD652" s="65"/>
    </row>
    <row r="653" spans="1:30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  <c r="AA653" s="65"/>
      <c r="AB653" s="65"/>
      <c r="AC653" s="65"/>
      <c r="AD653" s="65"/>
    </row>
    <row r="654" spans="1:30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  <c r="AA654" s="65"/>
      <c r="AB654" s="65"/>
      <c r="AC654" s="65"/>
      <c r="AD654" s="65"/>
    </row>
    <row r="655" spans="1:30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  <c r="AA655" s="65"/>
      <c r="AB655" s="65"/>
      <c r="AC655" s="65"/>
      <c r="AD655" s="65"/>
    </row>
    <row r="656" spans="1:30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  <c r="AA656" s="65"/>
      <c r="AB656" s="65"/>
      <c r="AC656" s="65"/>
      <c r="AD656" s="65"/>
    </row>
    <row r="657" spans="1:30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  <c r="AA657" s="65"/>
      <c r="AB657" s="65"/>
      <c r="AC657" s="65"/>
      <c r="AD657" s="65"/>
    </row>
    <row r="658" spans="1:30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  <c r="AA658" s="65"/>
      <c r="AB658" s="65"/>
      <c r="AC658" s="65"/>
      <c r="AD658" s="65"/>
    </row>
    <row r="659" spans="1:30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  <c r="AA659" s="65"/>
      <c r="AB659" s="65"/>
      <c r="AC659" s="65"/>
      <c r="AD659" s="65"/>
    </row>
    <row r="660" spans="1:30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  <c r="AA660" s="65"/>
      <c r="AB660" s="65"/>
      <c r="AC660" s="65"/>
      <c r="AD660" s="65"/>
    </row>
    <row r="661" spans="1:30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  <c r="AA661" s="65"/>
      <c r="AB661" s="65"/>
      <c r="AC661" s="65"/>
      <c r="AD661" s="65"/>
    </row>
    <row r="662" spans="1:30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  <c r="AA662" s="65"/>
      <c r="AB662" s="65"/>
      <c r="AC662" s="65"/>
      <c r="AD662" s="65"/>
    </row>
    <row r="663" spans="1:30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  <c r="AA663" s="65"/>
      <c r="AB663" s="65"/>
      <c r="AC663" s="65"/>
      <c r="AD663" s="65"/>
    </row>
    <row r="664" spans="1:30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  <c r="AA664" s="65"/>
      <c r="AB664" s="65"/>
      <c r="AC664" s="65"/>
      <c r="AD664" s="65"/>
    </row>
    <row r="665" spans="1:30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  <c r="AA665" s="65"/>
      <c r="AB665" s="65"/>
      <c r="AC665" s="65"/>
      <c r="AD665" s="65"/>
    </row>
    <row r="666" spans="1:30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  <c r="AA666" s="65"/>
      <c r="AB666" s="65"/>
      <c r="AC666" s="65"/>
      <c r="AD666" s="65"/>
    </row>
    <row r="667" spans="1:30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  <c r="AA667" s="65"/>
      <c r="AB667" s="65"/>
      <c r="AC667" s="65"/>
      <c r="AD667" s="65"/>
    </row>
    <row r="668" spans="1:30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  <c r="AA668" s="65"/>
      <c r="AB668" s="65"/>
      <c r="AC668" s="65"/>
      <c r="AD668" s="65"/>
    </row>
    <row r="669" spans="1:30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  <c r="AA669" s="65"/>
      <c r="AB669" s="65"/>
      <c r="AC669" s="65"/>
      <c r="AD669" s="65"/>
    </row>
    <row r="670" spans="1:30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  <c r="AA670" s="65"/>
      <c r="AB670" s="65"/>
      <c r="AC670" s="65"/>
      <c r="AD670" s="65"/>
    </row>
    <row r="671" spans="1:30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  <c r="AA671" s="65"/>
      <c r="AB671" s="65"/>
      <c r="AC671" s="65"/>
      <c r="AD671" s="65"/>
    </row>
    <row r="672" spans="1:30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  <c r="AA672" s="65"/>
      <c r="AB672" s="65"/>
      <c r="AC672" s="65"/>
      <c r="AD672" s="65"/>
    </row>
    <row r="673" spans="1:30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  <c r="AA673" s="65"/>
      <c r="AB673" s="65"/>
      <c r="AC673" s="65"/>
      <c r="AD673" s="65"/>
    </row>
    <row r="674" spans="1:30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  <c r="AA674" s="65"/>
      <c r="AB674" s="65"/>
      <c r="AC674" s="65"/>
      <c r="AD674" s="65"/>
    </row>
    <row r="675" spans="1:30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  <c r="AA675" s="65"/>
      <c r="AB675" s="65"/>
      <c r="AC675" s="65"/>
      <c r="AD675" s="65"/>
    </row>
    <row r="676" spans="1:30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  <c r="AA676" s="65"/>
      <c r="AB676" s="65"/>
      <c r="AC676" s="65"/>
      <c r="AD676" s="65"/>
    </row>
    <row r="677" spans="1:30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  <c r="AA677" s="65"/>
      <c r="AB677" s="65"/>
      <c r="AC677" s="65"/>
      <c r="AD677" s="65"/>
    </row>
    <row r="678" spans="1:30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  <c r="AA678" s="65"/>
      <c r="AB678" s="65"/>
      <c r="AC678" s="65"/>
      <c r="AD678" s="65"/>
    </row>
    <row r="679" spans="1:30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  <c r="AA679" s="65"/>
      <c r="AB679" s="65"/>
      <c r="AC679" s="65"/>
      <c r="AD679" s="65"/>
    </row>
    <row r="680" spans="1:30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  <c r="AA680" s="65"/>
      <c r="AB680" s="65"/>
      <c r="AC680" s="65"/>
      <c r="AD680" s="65"/>
    </row>
    <row r="681" spans="1:30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  <c r="AA681" s="65"/>
      <c r="AB681" s="65"/>
      <c r="AC681" s="65"/>
      <c r="AD681" s="65"/>
    </row>
    <row r="682" spans="1:30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  <c r="AA682" s="65"/>
      <c r="AB682" s="65"/>
      <c r="AC682" s="65"/>
      <c r="AD682" s="65"/>
    </row>
    <row r="683" spans="1:30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  <c r="AA683" s="65"/>
      <c r="AB683" s="65"/>
      <c r="AC683" s="65"/>
      <c r="AD683" s="65"/>
    </row>
    <row r="684" spans="1:30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  <c r="AA684" s="65"/>
      <c r="AB684" s="65"/>
      <c r="AC684" s="65"/>
      <c r="AD684" s="65"/>
    </row>
    <row r="685" spans="1:30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  <c r="AA685" s="65"/>
      <c r="AB685" s="65"/>
      <c r="AC685" s="65"/>
      <c r="AD685" s="65"/>
    </row>
    <row r="686" spans="1:30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  <c r="AA686" s="65"/>
      <c r="AB686" s="65"/>
      <c r="AC686" s="65"/>
      <c r="AD686" s="65"/>
    </row>
    <row r="687" spans="1:30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  <c r="AA687" s="65"/>
      <c r="AB687" s="65"/>
      <c r="AC687" s="65"/>
      <c r="AD687" s="65"/>
    </row>
    <row r="688" spans="1:30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  <c r="AA688" s="65"/>
      <c r="AB688" s="65"/>
      <c r="AC688" s="65"/>
      <c r="AD688" s="65"/>
    </row>
    <row r="689" spans="1:30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  <c r="AA689" s="65"/>
      <c r="AB689" s="65"/>
      <c r="AC689" s="65"/>
      <c r="AD689" s="65"/>
    </row>
    <row r="690" spans="1:30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  <c r="AA690" s="65"/>
      <c r="AB690" s="65"/>
      <c r="AC690" s="65"/>
      <c r="AD690" s="65"/>
    </row>
    <row r="691" spans="1:30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  <c r="AA691" s="65"/>
      <c r="AB691" s="65"/>
      <c r="AC691" s="65"/>
      <c r="AD691" s="65"/>
    </row>
    <row r="692" spans="1:30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  <c r="AA692" s="65"/>
      <c r="AB692" s="65"/>
      <c r="AC692" s="65"/>
      <c r="AD692" s="65"/>
    </row>
    <row r="693" spans="1:30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  <c r="AA693" s="65"/>
      <c r="AB693" s="65"/>
      <c r="AC693" s="65"/>
      <c r="AD693" s="65"/>
    </row>
    <row r="694" spans="1:30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  <c r="AA694" s="65"/>
      <c r="AB694" s="65"/>
      <c r="AC694" s="65"/>
      <c r="AD694" s="65"/>
    </row>
    <row r="695" spans="1:30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  <c r="AA695" s="65"/>
      <c r="AB695" s="65"/>
      <c r="AC695" s="65"/>
      <c r="AD695" s="65"/>
    </row>
    <row r="696" spans="1:30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  <c r="AA696" s="65"/>
      <c r="AB696" s="65"/>
      <c r="AC696" s="65"/>
      <c r="AD696" s="65"/>
    </row>
    <row r="697" spans="1:30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  <c r="AA697" s="65"/>
      <c r="AB697" s="65"/>
      <c r="AC697" s="65"/>
      <c r="AD697" s="65"/>
    </row>
    <row r="698" spans="1:30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  <c r="AA698" s="65"/>
      <c r="AB698" s="65"/>
      <c r="AC698" s="65"/>
      <c r="AD698" s="65"/>
    </row>
    <row r="699" spans="1:30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  <c r="AA699" s="65"/>
      <c r="AB699" s="65"/>
      <c r="AC699" s="65"/>
      <c r="AD699" s="65"/>
    </row>
    <row r="700" spans="1:30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  <c r="AA700" s="65"/>
      <c r="AB700" s="65"/>
      <c r="AC700" s="65"/>
      <c r="AD700" s="65"/>
    </row>
    <row r="701" spans="1:30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  <c r="AA701" s="65"/>
      <c r="AB701" s="65"/>
      <c r="AC701" s="65"/>
      <c r="AD701" s="65"/>
    </row>
    <row r="702" spans="1:30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  <c r="AA702" s="65"/>
      <c r="AB702" s="65"/>
      <c r="AC702" s="65"/>
      <c r="AD702" s="65"/>
    </row>
    <row r="703" spans="1:30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  <c r="AA703" s="65"/>
      <c r="AB703" s="65"/>
      <c r="AC703" s="65"/>
      <c r="AD703" s="65"/>
    </row>
    <row r="704" spans="1:30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  <c r="AA704" s="65"/>
      <c r="AB704" s="65"/>
      <c r="AC704" s="65"/>
      <c r="AD704" s="65"/>
    </row>
    <row r="705" spans="1:30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  <c r="AA705" s="65"/>
      <c r="AB705" s="65"/>
      <c r="AC705" s="65"/>
      <c r="AD705" s="65"/>
    </row>
    <row r="706" spans="1:30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  <c r="AA706" s="65"/>
      <c r="AB706" s="65"/>
      <c r="AC706" s="65"/>
      <c r="AD706" s="65"/>
    </row>
    <row r="707" spans="1:30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  <c r="AA707" s="65"/>
      <c r="AB707" s="65"/>
      <c r="AC707" s="65"/>
      <c r="AD707" s="65"/>
    </row>
    <row r="708" spans="1:30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  <c r="AA708" s="65"/>
      <c r="AB708" s="65"/>
      <c r="AC708" s="65"/>
      <c r="AD708" s="65"/>
    </row>
    <row r="709" spans="1:30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  <c r="AA709" s="65"/>
      <c r="AB709" s="65"/>
      <c r="AC709" s="65"/>
      <c r="AD709" s="65"/>
    </row>
    <row r="710" spans="1:30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  <c r="AA710" s="65"/>
      <c r="AB710" s="65"/>
      <c r="AC710" s="65"/>
      <c r="AD710" s="65"/>
    </row>
    <row r="711" spans="1:30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  <c r="AA711" s="65"/>
      <c r="AB711" s="65"/>
      <c r="AC711" s="65"/>
      <c r="AD711" s="65"/>
    </row>
    <row r="712" spans="1:30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  <c r="AA712" s="65"/>
      <c r="AB712" s="65"/>
      <c r="AC712" s="65"/>
      <c r="AD712" s="65"/>
    </row>
    <row r="713" spans="1:30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  <c r="AA713" s="65"/>
      <c r="AB713" s="65"/>
      <c r="AC713" s="65"/>
      <c r="AD713" s="65"/>
    </row>
    <row r="714" spans="1:30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  <c r="AA714" s="65"/>
      <c r="AB714" s="65"/>
      <c r="AC714" s="65"/>
      <c r="AD714" s="65"/>
    </row>
    <row r="715" spans="1:30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  <c r="AA715" s="65"/>
      <c r="AB715" s="65"/>
      <c r="AC715" s="65"/>
      <c r="AD715" s="65"/>
    </row>
    <row r="716" spans="1:30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  <c r="AA716" s="65"/>
      <c r="AB716" s="65"/>
      <c r="AC716" s="65"/>
      <c r="AD716" s="65"/>
    </row>
    <row r="717" spans="1:30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  <c r="AA717" s="65"/>
      <c r="AB717" s="65"/>
      <c r="AC717" s="65"/>
      <c r="AD717" s="65"/>
    </row>
    <row r="718" spans="1:30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  <c r="AA718" s="65"/>
      <c r="AB718" s="65"/>
      <c r="AC718" s="65"/>
      <c r="AD718" s="65"/>
    </row>
    <row r="719" spans="1:30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  <c r="AA719" s="65"/>
      <c r="AB719" s="65"/>
      <c r="AC719" s="65"/>
      <c r="AD719" s="65"/>
    </row>
    <row r="720" spans="1:30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  <c r="AA720" s="65"/>
      <c r="AB720" s="65"/>
      <c r="AC720" s="65"/>
      <c r="AD720" s="65"/>
    </row>
    <row r="721" spans="1:30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  <c r="AA721" s="65"/>
      <c r="AB721" s="65"/>
      <c r="AC721" s="65"/>
      <c r="AD721" s="65"/>
    </row>
    <row r="722" spans="1:30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  <c r="AA722" s="65"/>
      <c r="AB722" s="65"/>
      <c r="AC722" s="65"/>
      <c r="AD722" s="65"/>
    </row>
    <row r="723" spans="1:30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  <c r="AA723" s="65"/>
      <c r="AB723" s="65"/>
      <c r="AC723" s="65"/>
      <c r="AD723" s="65"/>
    </row>
    <row r="724" spans="1:30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  <c r="AA724" s="65"/>
      <c r="AB724" s="65"/>
      <c r="AC724" s="65"/>
      <c r="AD724" s="65"/>
    </row>
    <row r="725" spans="1:30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  <c r="AA725" s="65"/>
      <c r="AB725" s="65"/>
      <c r="AC725" s="65"/>
      <c r="AD725" s="65"/>
    </row>
    <row r="726" spans="1:30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  <c r="AA726" s="65"/>
      <c r="AB726" s="65"/>
      <c r="AC726" s="65"/>
      <c r="AD726" s="65"/>
    </row>
    <row r="727" spans="1:30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  <c r="AA727" s="65"/>
      <c r="AB727" s="65"/>
      <c r="AC727" s="65"/>
      <c r="AD727" s="65"/>
    </row>
    <row r="728" spans="1:30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  <c r="AA728" s="65"/>
      <c r="AB728" s="65"/>
      <c r="AC728" s="65"/>
      <c r="AD728" s="65"/>
    </row>
    <row r="729" spans="1:30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  <c r="AA729" s="65"/>
      <c r="AB729" s="65"/>
      <c r="AC729" s="65"/>
      <c r="AD729" s="65"/>
    </row>
    <row r="730" spans="1:30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  <c r="AA730" s="65"/>
      <c r="AB730" s="65"/>
      <c r="AC730" s="65"/>
      <c r="AD730" s="65"/>
    </row>
    <row r="731" spans="1:30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  <c r="AA731" s="65"/>
      <c r="AB731" s="65"/>
      <c r="AC731" s="65"/>
      <c r="AD731" s="65"/>
    </row>
    <row r="732" spans="1:30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  <c r="AA732" s="65"/>
      <c r="AB732" s="65"/>
      <c r="AC732" s="65"/>
      <c r="AD732" s="65"/>
    </row>
    <row r="733" spans="1:30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  <c r="AA733" s="65"/>
      <c r="AB733" s="65"/>
      <c r="AC733" s="65"/>
      <c r="AD733" s="65"/>
    </row>
    <row r="734" spans="1:30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  <c r="AA734" s="65"/>
      <c r="AB734" s="65"/>
      <c r="AC734" s="65"/>
      <c r="AD734" s="65"/>
    </row>
    <row r="735" spans="1:30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  <c r="AA735" s="65"/>
      <c r="AB735" s="65"/>
      <c r="AC735" s="65"/>
      <c r="AD735" s="65"/>
    </row>
    <row r="736" spans="1:30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  <c r="AA736" s="65"/>
      <c r="AB736" s="65"/>
      <c r="AC736" s="65"/>
      <c r="AD736" s="65"/>
    </row>
    <row r="737" spans="1:30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  <c r="AA737" s="65"/>
      <c r="AB737" s="65"/>
      <c r="AC737" s="65"/>
      <c r="AD737" s="65"/>
    </row>
    <row r="738" spans="1:30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  <c r="AA738" s="65"/>
      <c r="AB738" s="65"/>
      <c r="AC738" s="65"/>
      <c r="AD738" s="65"/>
    </row>
    <row r="739" spans="1:30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  <c r="AA739" s="65"/>
      <c r="AB739" s="65"/>
      <c r="AC739" s="65"/>
      <c r="AD739" s="65"/>
    </row>
    <row r="740" spans="1:30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  <c r="AA740" s="65"/>
      <c r="AB740" s="65"/>
      <c r="AC740" s="65"/>
      <c r="AD740" s="65"/>
    </row>
    <row r="741" spans="1:30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  <c r="AA741" s="65"/>
      <c r="AB741" s="65"/>
      <c r="AC741" s="65"/>
      <c r="AD741" s="65"/>
    </row>
    <row r="742" spans="1:30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  <c r="AA742" s="65"/>
      <c r="AB742" s="65"/>
      <c r="AC742" s="65"/>
      <c r="AD742" s="65"/>
    </row>
    <row r="743" spans="1:30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  <c r="AA743" s="65"/>
      <c r="AB743" s="65"/>
      <c r="AC743" s="65"/>
      <c r="AD743" s="65"/>
    </row>
    <row r="744" spans="1:30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  <c r="AA744" s="65"/>
      <c r="AB744" s="65"/>
      <c r="AC744" s="65"/>
      <c r="AD744" s="65"/>
    </row>
    <row r="745" spans="1:30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  <c r="AA745" s="65"/>
      <c r="AB745" s="65"/>
      <c r="AC745" s="65"/>
      <c r="AD745" s="65"/>
    </row>
    <row r="746" spans="1:30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  <c r="AA746" s="65"/>
      <c r="AB746" s="65"/>
      <c r="AC746" s="65"/>
      <c r="AD746" s="65"/>
    </row>
    <row r="747" spans="1:30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  <c r="AA747" s="65"/>
      <c r="AB747" s="65"/>
      <c r="AC747" s="65"/>
      <c r="AD747" s="65"/>
    </row>
    <row r="748" spans="1:30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  <c r="AA748" s="65"/>
      <c r="AB748" s="65"/>
      <c r="AC748" s="65"/>
      <c r="AD748" s="65"/>
    </row>
    <row r="749" spans="1:30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  <c r="AA749" s="65"/>
      <c r="AB749" s="65"/>
      <c r="AC749" s="65"/>
      <c r="AD749" s="65"/>
    </row>
    <row r="750" spans="1:30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  <c r="AA750" s="65"/>
      <c r="AB750" s="65"/>
      <c r="AC750" s="65"/>
      <c r="AD750" s="65"/>
    </row>
    <row r="751" spans="1:30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  <c r="AA751" s="65"/>
      <c r="AB751" s="65"/>
      <c r="AC751" s="65"/>
      <c r="AD751" s="65"/>
    </row>
    <row r="752" spans="1:30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  <c r="AA752" s="65"/>
      <c r="AB752" s="65"/>
      <c r="AC752" s="65"/>
      <c r="AD752" s="65"/>
    </row>
    <row r="753" spans="1:30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  <c r="AA753" s="65"/>
      <c r="AB753" s="65"/>
      <c r="AC753" s="65"/>
      <c r="AD753" s="65"/>
    </row>
    <row r="754" spans="1:30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  <c r="AA754" s="65"/>
      <c r="AB754" s="65"/>
      <c r="AC754" s="65"/>
      <c r="AD754" s="65"/>
    </row>
    <row r="755" spans="1:30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  <c r="AA755" s="65"/>
      <c r="AB755" s="65"/>
      <c r="AC755" s="65"/>
      <c r="AD755" s="65"/>
    </row>
    <row r="756" spans="1:30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  <c r="AA756" s="65"/>
      <c r="AB756" s="65"/>
      <c r="AC756" s="65"/>
      <c r="AD756" s="65"/>
    </row>
    <row r="757" spans="1:30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  <c r="AA757" s="65"/>
      <c r="AB757" s="65"/>
      <c r="AC757" s="65"/>
      <c r="AD757" s="65"/>
    </row>
    <row r="758" spans="1:30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  <c r="AA758" s="65"/>
      <c r="AB758" s="65"/>
      <c r="AC758" s="65"/>
      <c r="AD758" s="65"/>
    </row>
    <row r="759" spans="1:30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  <c r="AA759" s="65"/>
      <c r="AB759" s="65"/>
      <c r="AC759" s="65"/>
      <c r="AD759" s="65"/>
    </row>
    <row r="760" spans="1:30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  <c r="AA760" s="65"/>
      <c r="AB760" s="65"/>
      <c r="AC760" s="65"/>
      <c r="AD760" s="65"/>
    </row>
    <row r="761" spans="1:30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  <c r="AA761" s="65"/>
      <c r="AB761" s="65"/>
      <c r="AC761" s="65"/>
      <c r="AD761" s="65"/>
    </row>
    <row r="762" spans="1:30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  <c r="AA762" s="65"/>
      <c r="AB762" s="65"/>
      <c r="AC762" s="65"/>
      <c r="AD762" s="65"/>
    </row>
    <row r="763" spans="1:30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  <c r="AA763" s="65"/>
      <c r="AB763" s="65"/>
      <c r="AC763" s="65"/>
      <c r="AD763" s="65"/>
    </row>
    <row r="764" spans="1:30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  <c r="AA764" s="65"/>
      <c r="AB764" s="65"/>
      <c r="AC764" s="65"/>
      <c r="AD764" s="65"/>
    </row>
    <row r="765" spans="1:30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  <c r="AA765" s="65"/>
      <c r="AB765" s="65"/>
      <c r="AC765" s="65"/>
      <c r="AD765" s="65"/>
    </row>
    <row r="766" spans="1:30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  <c r="AA766" s="65"/>
      <c r="AB766" s="65"/>
      <c r="AC766" s="65"/>
      <c r="AD766" s="65"/>
    </row>
    <row r="767" spans="1:30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  <c r="AA767" s="65"/>
      <c r="AB767" s="65"/>
      <c r="AC767" s="65"/>
      <c r="AD767" s="65"/>
    </row>
    <row r="768" spans="1:30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  <c r="AA768" s="65"/>
      <c r="AB768" s="65"/>
      <c r="AC768" s="65"/>
      <c r="AD768" s="65"/>
    </row>
    <row r="769" spans="1:30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  <c r="AA769" s="65"/>
      <c r="AB769" s="65"/>
      <c r="AC769" s="65"/>
      <c r="AD769" s="65"/>
    </row>
    <row r="770" spans="1:30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  <c r="AA770" s="65"/>
      <c r="AB770" s="65"/>
      <c r="AC770" s="65"/>
      <c r="AD770" s="65"/>
    </row>
    <row r="771" spans="1:30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  <c r="AA771" s="65"/>
      <c r="AB771" s="65"/>
      <c r="AC771" s="65"/>
      <c r="AD771" s="65"/>
    </row>
    <row r="772" spans="1:30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  <c r="AA772" s="65"/>
      <c r="AB772" s="65"/>
      <c r="AC772" s="65"/>
      <c r="AD772" s="65"/>
    </row>
    <row r="773" spans="1:30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  <c r="AA773" s="65"/>
      <c r="AB773" s="65"/>
      <c r="AC773" s="65"/>
      <c r="AD773" s="65"/>
    </row>
    <row r="774" spans="1:30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  <c r="AA774" s="65"/>
      <c r="AB774" s="65"/>
      <c r="AC774" s="65"/>
      <c r="AD774" s="65"/>
    </row>
    <row r="775" spans="1:30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  <c r="AA775" s="65"/>
      <c r="AB775" s="65"/>
      <c r="AC775" s="65"/>
      <c r="AD775" s="65"/>
    </row>
    <row r="776" spans="1:30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  <c r="AA776" s="65"/>
      <c r="AB776" s="65"/>
      <c r="AC776" s="65"/>
      <c r="AD776" s="65"/>
    </row>
    <row r="777" spans="1:30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  <c r="AA777" s="65"/>
      <c r="AB777" s="65"/>
      <c r="AC777" s="65"/>
      <c r="AD777" s="65"/>
    </row>
    <row r="778" spans="1:30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  <c r="AA778" s="65"/>
      <c r="AB778" s="65"/>
      <c r="AC778" s="65"/>
      <c r="AD778" s="65"/>
    </row>
    <row r="779" spans="1:30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  <c r="AA779" s="65"/>
      <c r="AB779" s="65"/>
      <c r="AC779" s="65"/>
      <c r="AD779" s="65"/>
    </row>
    <row r="780" spans="1:30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  <c r="AA780" s="65"/>
      <c r="AB780" s="65"/>
      <c r="AC780" s="65"/>
      <c r="AD780" s="65"/>
    </row>
    <row r="781" spans="1:30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  <c r="AA781" s="65"/>
      <c r="AB781" s="65"/>
      <c r="AC781" s="65"/>
      <c r="AD781" s="65"/>
    </row>
    <row r="782" spans="1:30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  <c r="AA782" s="65"/>
      <c r="AB782" s="65"/>
      <c r="AC782" s="65"/>
      <c r="AD782" s="65"/>
    </row>
    <row r="783" spans="1:30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  <c r="AA783" s="65"/>
      <c r="AB783" s="65"/>
      <c r="AC783" s="65"/>
      <c r="AD783" s="65"/>
    </row>
    <row r="784" spans="1:30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  <c r="AA784" s="65"/>
      <c r="AB784" s="65"/>
      <c r="AC784" s="65"/>
      <c r="AD784" s="65"/>
    </row>
    <row r="785" spans="1:30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  <c r="AA785" s="65"/>
      <c r="AB785" s="65"/>
      <c r="AC785" s="65"/>
      <c r="AD785" s="65"/>
    </row>
    <row r="786" spans="1:30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  <c r="AA786" s="65"/>
      <c r="AB786" s="65"/>
      <c r="AC786" s="65"/>
      <c r="AD786" s="65"/>
    </row>
    <row r="787" spans="1:30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  <c r="AA787" s="65"/>
      <c r="AB787" s="65"/>
      <c r="AC787" s="65"/>
      <c r="AD787" s="65"/>
    </row>
    <row r="788" spans="1:30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  <c r="AA788" s="65"/>
      <c r="AB788" s="65"/>
      <c r="AC788" s="65"/>
      <c r="AD788" s="65"/>
    </row>
    <row r="789" spans="1:30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  <c r="AA789" s="65"/>
      <c r="AB789" s="65"/>
      <c r="AC789" s="65"/>
      <c r="AD789" s="65"/>
    </row>
    <row r="790" spans="1:30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  <c r="AA790" s="65"/>
      <c r="AB790" s="65"/>
      <c r="AC790" s="65"/>
      <c r="AD790" s="65"/>
    </row>
    <row r="791" spans="1:30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  <c r="AA791" s="65"/>
      <c r="AB791" s="65"/>
      <c r="AC791" s="65"/>
      <c r="AD791" s="65"/>
    </row>
    <row r="792" spans="1:30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  <c r="AA792" s="65"/>
      <c r="AB792" s="65"/>
      <c r="AC792" s="65"/>
      <c r="AD792" s="65"/>
    </row>
    <row r="793" spans="1:30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  <c r="AA793" s="65"/>
      <c r="AB793" s="65"/>
      <c r="AC793" s="65"/>
      <c r="AD793" s="65"/>
    </row>
    <row r="794" spans="1:30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  <c r="AA794" s="65"/>
      <c r="AB794" s="65"/>
      <c r="AC794" s="65"/>
      <c r="AD794" s="65"/>
    </row>
    <row r="795" spans="1:30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  <c r="AA795" s="65"/>
      <c r="AB795" s="65"/>
      <c r="AC795" s="65"/>
      <c r="AD795" s="65"/>
    </row>
    <row r="796" spans="1:30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  <c r="AA796" s="65"/>
      <c r="AB796" s="65"/>
      <c r="AC796" s="65"/>
      <c r="AD796" s="65"/>
    </row>
    <row r="797" spans="1:30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  <c r="AA797" s="65"/>
      <c r="AB797" s="65"/>
      <c r="AC797" s="65"/>
      <c r="AD797" s="65"/>
    </row>
    <row r="798" spans="1:30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  <c r="AA798" s="65"/>
      <c r="AB798" s="65"/>
      <c r="AC798" s="65"/>
      <c r="AD798" s="65"/>
    </row>
    <row r="799" spans="1:30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  <c r="AA799" s="65"/>
      <c r="AB799" s="65"/>
      <c r="AC799" s="65"/>
      <c r="AD799" s="65"/>
    </row>
    <row r="800" spans="1:30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  <c r="AA800" s="65"/>
      <c r="AB800" s="65"/>
      <c r="AC800" s="65"/>
      <c r="AD800" s="65"/>
    </row>
    <row r="801" spans="1:30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  <c r="AA801" s="65"/>
      <c r="AB801" s="65"/>
      <c r="AC801" s="65"/>
      <c r="AD801" s="65"/>
    </row>
    <row r="802" spans="1:30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  <c r="AA802" s="65"/>
      <c r="AB802" s="65"/>
      <c r="AC802" s="65"/>
      <c r="AD802" s="65"/>
    </row>
    <row r="803" spans="1:30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  <c r="AA803" s="65"/>
      <c r="AB803" s="65"/>
      <c r="AC803" s="65"/>
      <c r="AD803" s="65"/>
    </row>
    <row r="804" spans="1:30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  <c r="AA804" s="65"/>
      <c r="AB804" s="65"/>
      <c r="AC804" s="65"/>
      <c r="AD804" s="65"/>
    </row>
    <row r="805" spans="1:30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  <c r="AA805" s="65"/>
      <c r="AB805" s="65"/>
      <c r="AC805" s="65"/>
      <c r="AD805" s="65"/>
    </row>
    <row r="806" spans="1:30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  <c r="AA806" s="65"/>
      <c r="AB806" s="65"/>
      <c r="AC806" s="65"/>
      <c r="AD806" s="65"/>
    </row>
    <row r="807" spans="1:30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  <c r="AA807" s="65"/>
      <c r="AB807" s="65"/>
      <c r="AC807" s="65"/>
      <c r="AD807" s="65"/>
    </row>
    <row r="808" spans="1:30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  <c r="AA808" s="65"/>
      <c r="AB808" s="65"/>
      <c r="AC808" s="65"/>
      <c r="AD808" s="65"/>
    </row>
    <row r="809" spans="1:30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  <c r="AA809" s="65"/>
      <c r="AB809" s="65"/>
      <c r="AC809" s="65"/>
      <c r="AD809" s="65"/>
    </row>
    <row r="810" spans="1:30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  <c r="AA810" s="65"/>
      <c r="AB810" s="65"/>
      <c r="AC810" s="65"/>
      <c r="AD810" s="65"/>
    </row>
    <row r="811" spans="1:30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  <c r="AA811" s="65"/>
      <c r="AB811" s="65"/>
      <c r="AC811" s="65"/>
      <c r="AD811" s="65"/>
    </row>
    <row r="812" spans="1:30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  <c r="AA812" s="65"/>
      <c r="AB812" s="65"/>
      <c r="AC812" s="65"/>
      <c r="AD812" s="65"/>
    </row>
    <row r="813" spans="1:30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  <c r="AA813" s="65"/>
      <c r="AB813" s="65"/>
      <c r="AC813" s="65"/>
      <c r="AD813" s="65"/>
    </row>
    <row r="814" spans="1:30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  <c r="AA814" s="65"/>
      <c r="AB814" s="65"/>
      <c r="AC814" s="65"/>
      <c r="AD814" s="65"/>
    </row>
    <row r="815" spans="1:30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  <c r="AA815" s="65"/>
      <c r="AB815" s="65"/>
      <c r="AC815" s="65"/>
      <c r="AD815" s="65"/>
    </row>
    <row r="816" spans="1:30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  <c r="AA816" s="65"/>
      <c r="AB816" s="65"/>
      <c r="AC816" s="65"/>
      <c r="AD816" s="65"/>
    </row>
    <row r="817" spans="1:30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  <c r="AA817" s="65"/>
      <c r="AB817" s="65"/>
      <c r="AC817" s="65"/>
      <c r="AD817" s="65"/>
    </row>
    <row r="818" spans="1:30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  <c r="AA818" s="65"/>
      <c r="AB818" s="65"/>
      <c r="AC818" s="65"/>
      <c r="AD818" s="65"/>
    </row>
    <row r="819" spans="1:30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  <c r="AA819" s="65"/>
      <c r="AB819" s="65"/>
      <c r="AC819" s="65"/>
      <c r="AD819" s="65"/>
    </row>
    <row r="820" spans="1:30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  <c r="AA820" s="65"/>
      <c r="AB820" s="65"/>
      <c r="AC820" s="65"/>
      <c r="AD820" s="65"/>
    </row>
    <row r="821" spans="1:30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  <c r="AA821" s="65"/>
      <c r="AB821" s="65"/>
      <c r="AC821" s="65"/>
      <c r="AD821" s="65"/>
    </row>
    <row r="822" spans="1:30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  <c r="AA822" s="65"/>
      <c r="AB822" s="65"/>
      <c r="AC822" s="65"/>
      <c r="AD822" s="65"/>
    </row>
    <row r="823" spans="1:30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  <c r="AA823" s="65"/>
      <c r="AB823" s="65"/>
      <c r="AC823" s="65"/>
      <c r="AD823" s="65"/>
    </row>
    <row r="824" spans="1:30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  <c r="AA824" s="65"/>
      <c r="AB824" s="65"/>
      <c r="AC824" s="65"/>
      <c r="AD824" s="65"/>
    </row>
    <row r="825" spans="1:30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  <c r="AA825" s="65"/>
      <c r="AB825" s="65"/>
      <c r="AC825" s="65"/>
      <c r="AD825" s="65"/>
    </row>
    <row r="826" spans="1:30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  <c r="AA826" s="65"/>
      <c r="AB826" s="65"/>
      <c r="AC826" s="65"/>
      <c r="AD826" s="65"/>
    </row>
    <row r="827" spans="1:30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  <c r="AA827" s="65"/>
      <c r="AB827" s="65"/>
      <c r="AC827" s="65"/>
      <c r="AD827" s="65"/>
    </row>
    <row r="828" spans="1:30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  <c r="AA828" s="65"/>
      <c r="AB828" s="65"/>
      <c r="AC828" s="65"/>
      <c r="AD828" s="65"/>
    </row>
    <row r="829" spans="1:30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  <c r="AA829" s="65"/>
      <c r="AB829" s="65"/>
      <c r="AC829" s="65"/>
      <c r="AD829" s="65"/>
    </row>
    <row r="830" spans="1:30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  <c r="AA830" s="65"/>
      <c r="AB830" s="65"/>
      <c r="AC830" s="65"/>
      <c r="AD830" s="65"/>
    </row>
    <row r="831" spans="1:30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  <c r="AA831" s="65"/>
      <c r="AB831" s="65"/>
      <c r="AC831" s="65"/>
      <c r="AD831" s="65"/>
    </row>
    <row r="832" spans="1:30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  <c r="AA832" s="65"/>
      <c r="AB832" s="65"/>
      <c r="AC832" s="65"/>
      <c r="AD832" s="65"/>
    </row>
    <row r="833" spans="1:30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  <c r="AA833" s="65"/>
      <c r="AB833" s="65"/>
      <c r="AC833" s="65"/>
      <c r="AD833" s="65"/>
    </row>
    <row r="834" spans="1:30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  <c r="AA834" s="65"/>
      <c r="AB834" s="65"/>
      <c r="AC834" s="65"/>
      <c r="AD834" s="65"/>
    </row>
    <row r="835" spans="1:30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  <c r="AA835" s="65"/>
      <c r="AB835" s="65"/>
      <c r="AC835" s="65"/>
      <c r="AD835" s="65"/>
    </row>
    <row r="836" spans="1:30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  <c r="AA836" s="65"/>
      <c r="AB836" s="65"/>
      <c r="AC836" s="65"/>
      <c r="AD836" s="65"/>
    </row>
    <row r="837" spans="1:30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  <c r="AA837" s="65"/>
      <c r="AB837" s="65"/>
      <c r="AC837" s="65"/>
      <c r="AD837" s="65"/>
    </row>
    <row r="838" spans="1:30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  <c r="AA838" s="65"/>
      <c r="AB838" s="65"/>
      <c r="AC838" s="65"/>
      <c r="AD838" s="65"/>
    </row>
    <row r="839" spans="1:30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  <c r="AA839" s="65"/>
      <c r="AB839" s="65"/>
      <c r="AC839" s="65"/>
      <c r="AD839" s="65"/>
    </row>
    <row r="840" spans="1:30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  <c r="AA840" s="65"/>
      <c r="AB840" s="65"/>
      <c r="AC840" s="65"/>
      <c r="AD840" s="65"/>
    </row>
    <row r="841" spans="1:30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  <c r="AA841" s="65"/>
      <c r="AB841" s="65"/>
      <c r="AC841" s="65"/>
      <c r="AD841" s="65"/>
    </row>
    <row r="842" spans="1:30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  <c r="AA842" s="65"/>
      <c r="AB842" s="65"/>
      <c r="AC842" s="65"/>
      <c r="AD842" s="65"/>
    </row>
    <row r="843" spans="1:30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  <c r="AA843" s="65"/>
      <c r="AB843" s="65"/>
      <c r="AC843" s="65"/>
      <c r="AD843" s="65"/>
    </row>
    <row r="844" spans="1:30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  <c r="AA844" s="65"/>
      <c r="AB844" s="65"/>
      <c r="AC844" s="65"/>
      <c r="AD844" s="65"/>
    </row>
    <row r="845" spans="1:30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  <c r="AA845" s="65"/>
      <c r="AB845" s="65"/>
      <c r="AC845" s="65"/>
      <c r="AD845" s="65"/>
    </row>
    <row r="846" spans="1:30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  <c r="AA846" s="65"/>
      <c r="AB846" s="65"/>
      <c r="AC846" s="65"/>
      <c r="AD846" s="65"/>
    </row>
    <row r="847" spans="1:30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  <c r="AA847" s="65"/>
      <c r="AB847" s="65"/>
      <c r="AC847" s="65"/>
      <c r="AD847" s="65"/>
    </row>
    <row r="848" spans="1:30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  <c r="AA848" s="65"/>
      <c r="AB848" s="65"/>
      <c r="AC848" s="65"/>
      <c r="AD848" s="65"/>
    </row>
    <row r="849" spans="1:30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  <c r="AA849" s="65"/>
      <c r="AB849" s="65"/>
      <c r="AC849" s="65"/>
      <c r="AD849" s="65"/>
    </row>
    <row r="850" spans="1:30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  <c r="AA850" s="65"/>
      <c r="AB850" s="65"/>
      <c r="AC850" s="65"/>
      <c r="AD850" s="65"/>
    </row>
    <row r="851" spans="1:30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  <c r="AA851" s="65"/>
      <c r="AB851" s="65"/>
      <c r="AC851" s="65"/>
      <c r="AD851" s="65"/>
    </row>
    <row r="852" spans="1:30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  <c r="AA852" s="65"/>
      <c r="AB852" s="65"/>
      <c r="AC852" s="65"/>
      <c r="AD852" s="65"/>
    </row>
    <row r="853" spans="1:30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  <c r="AA853" s="65"/>
      <c r="AB853" s="65"/>
      <c r="AC853" s="65"/>
      <c r="AD853" s="65"/>
    </row>
    <row r="854" spans="1:30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  <c r="AA854" s="65"/>
      <c r="AB854" s="65"/>
      <c r="AC854" s="65"/>
      <c r="AD854" s="65"/>
    </row>
    <row r="855" spans="1:30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  <c r="AA855" s="65"/>
      <c r="AB855" s="65"/>
      <c r="AC855" s="65"/>
      <c r="AD855" s="65"/>
    </row>
    <row r="856" spans="1:30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  <c r="AA856" s="65"/>
      <c r="AB856" s="65"/>
      <c r="AC856" s="65"/>
      <c r="AD856" s="65"/>
    </row>
    <row r="857" spans="1:30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  <c r="AA857" s="65"/>
      <c r="AB857" s="65"/>
      <c r="AC857" s="65"/>
      <c r="AD857" s="65"/>
    </row>
    <row r="858" spans="1:30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  <c r="AA858" s="65"/>
      <c r="AB858" s="65"/>
      <c r="AC858" s="65"/>
      <c r="AD858" s="65"/>
    </row>
    <row r="859" spans="1:30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  <c r="AA859" s="65"/>
      <c r="AB859" s="65"/>
      <c r="AC859" s="65"/>
      <c r="AD859" s="65"/>
    </row>
    <row r="860" spans="1:30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  <c r="AA860" s="65"/>
      <c r="AB860" s="65"/>
      <c r="AC860" s="65"/>
      <c r="AD860" s="65"/>
    </row>
    <row r="861" spans="1:30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  <c r="AA861" s="65"/>
      <c r="AB861" s="65"/>
      <c r="AC861" s="65"/>
      <c r="AD861" s="65"/>
    </row>
    <row r="862" spans="1:30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  <c r="AA862" s="65"/>
      <c r="AB862" s="65"/>
      <c r="AC862" s="65"/>
      <c r="AD862" s="65"/>
    </row>
    <row r="863" spans="1:30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  <c r="AA863" s="65"/>
      <c r="AB863" s="65"/>
      <c r="AC863" s="65"/>
      <c r="AD863" s="65"/>
    </row>
    <row r="864" spans="1:30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  <c r="AA864" s="65"/>
      <c r="AB864" s="65"/>
      <c r="AC864" s="65"/>
      <c r="AD864" s="65"/>
    </row>
    <row r="865" spans="1:30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  <c r="AA865" s="65"/>
      <c r="AB865" s="65"/>
      <c r="AC865" s="65"/>
      <c r="AD865" s="65"/>
    </row>
    <row r="866" spans="1:30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  <c r="AA866" s="65"/>
      <c r="AB866" s="65"/>
      <c r="AC866" s="65"/>
      <c r="AD866" s="65"/>
    </row>
    <row r="867" spans="1:30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  <c r="AA867" s="65"/>
      <c r="AB867" s="65"/>
      <c r="AC867" s="65"/>
      <c r="AD867" s="65"/>
    </row>
    <row r="868" spans="1:30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  <c r="AA868" s="65"/>
      <c r="AB868" s="65"/>
      <c r="AC868" s="65"/>
      <c r="AD868" s="65"/>
    </row>
    <row r="869" spans="1:30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  <c r="AA869" s="65"/>
      <c r="AB869" s="65"/>
      <c r="AC869" s="65"/>
      <c r="AD869" s="65"/>
    </row>
    <row r="870" spans="1:30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  <c r="AA870" s="65"/>
      <c r="AB870" s="65"/>
      <c r="AC870" s="65"/>
      <c r="AD870" s="65"/>
    </row>
    <row r="871" spans="1:30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  <c r="AA871" s="65"/>
      <c r="AB871" s="65"/>
      <c r="AC871" s="65"/>
      <c r="AD871" s="65"/>
    </row>
    <row r="872" spans="1:30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  <c r="AA872" s="65"/>
      <c r="AB872" s="65"/>
      <c r="AC872" s="65"/>
      <c r="AD872" s="65"/>
    </row>
    <row r="873" spans="1:30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  <c r="AA873" s="65"/>
      <c r="AB873" s="65"/>
      <c r="AC873" s="65"/>
      <c r="AD873" s="65"/>
    </row>
    <row r="874" spans="1:30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  <c r="AA874" s="65"/>
      <c r="AB874" s="65"/>
      <c r="AC874" s="65"/>
      <c r="AD874" s="65"/>
    </row>
    <row r="875" spans="1:30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  <c r="AA875" s="65"/>
      <c r="AB875" s="65"/>
      <c r="AC875" s="65"/>
      <c r="AD875" s="65"/>
    </row>
    <row r="876" spans="1:30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  <c r="AA876" s="65"/>
      <c r="AB876" s="65"/>
      <c r="AC876" s="65"/>
      <c r="AD876" s="65"/>
    </row>
    <row r="877" spans="1:30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  <c r="AA877" s="65"/>
      <c r="AB877" s="65"/>
      <c r="AC877" s="65"/>
      <c r="AD877" s="65"/>
    </row>
    <row r="878" spans="1:30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  <c r="AA878" s="65"/>
      <c r="AB878" s="65"/>
      <c r="AC878" s="65"/>
      <c r="AD878" s="65"/>
    </row>
    <row r="879" spans="1:30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  <c r="AA879" s="65"/>
      <c r="AB879" s="65"/>
      <c r="AC879" s="65"/>
      <c r="AD879" s="65"/>
    </row>
    <row r="880" spans="1:30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  <c r="AA880" s="65"/>
      <c r="AB880" s="65"/>
      <c r="AC880" s="65"/>
      <c r="AD880" s="65"/>
    </row>
    <row r="881" spans="1:30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  <c r="AA881" s="65"/>
      <c r="AB881" s="65"/>
      <c r="AC881" s="65"/>
      <c r="AD881" s="65"/>
    </row>
    <row r="882" spans="1:30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  <c r="AA882" s="65"/>
      <c r="AB882" s="65"/>
      <c r="AC882" s="65"/>
      <c r="AD882" s="65"/>
    </row>
    <row r="883" spans="1:30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  <c r="AA883" s="65"/>
      <c r="AB883" s="65"/>
      <c r="AC883" s="65"/>
      <c r="AD883" s="65"/>
    </row>
    <row r="884" spans="1:30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  <c r="AA884" s="65"/>
      <c r="AB884" s="65"/>
      <c r="AC884" s="65"/>
      <c r="AD884" s="65"/>
    </row>
    <row r="885" spans="1:30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  <c r="AA885" s="65"/>
      <c r="AB885" s="65"/>
      <c r="AC885" s="65"/>
      <c r="AD885" s="65"/>
    </row>
    <row r="886" spans="1:30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  <c r="AA886" s="65"/>
      <c r="AB886" s="65"/>
      <c r="AC886" s="65"/>
      <c r="AD886" s="65"/>
    </row>
    <row r="887" spans="1:30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  <c r="AA887" s="65"/>
      <c r="AB887" s="65"/>
      <c r="AC887" s="65"/>
      <c r="AD887" s="65"/>
    </row>
    <row r="888" spans="1:30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  <c r="AA888" s="65"/>
      <c r="AB888" s="65"/>
      <c r="AC888" s="65"/>
      <c r="AD888" s="65"/>
    </row>
    <row r="889" spans="1:30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  <c r="AA889" s="65"/>
      <c r="AB889" s="65"/>
      <c r="AC889" s="65"/>
      <c r="AD889" s="65"/>
    </row>
    <row r="890" spans="1:30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  <c r="AA890" s="65"/>
      <c r="AB890" s="65"/>
      <c r="AC890" s="65"/>
      <c r="AD890" s="65"/>
    </row>
    <row r="891" spans="1:30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  <c r="AA891" s="65"/>
      <c r="AB891" s="65"/>
      <c r="AC891" s="65"/>
      <c r="AD891" s="65"/>
    </row>
    <row r="892" spans="1:30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  <c r="AA892" s="65"/>
      <c r="AB892" s="65"/>
      <c r="AC892" s="65"/>
      <c r="AD892" s="65"/>
    </row>
    <row r="893" spans="1:30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  <c r="AA893" s="65"/>
      <c r="AB893" s="65"/>
      <c r="AC893" s="65"/>
      <c r="AD893" s="65"/>
    </row>
    <row r="894" spans="1:30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  <c r="AA894" s="65"/>
      <c r="AB894" s="65"/>
      <c r="AC894" s="65"/>
      <c r="AD894" s="65"/>
    </row>
    <row r="895" spans="1:30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  <c r="AA895" s="65"/>
      <c r="AB895" s="65"/>
      <c r="AC895" s="65"/>
      <c r="AD895" s="65"/>
    </row>
    <row r="896" spans="1:30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  <c r="AA896" s="65"/>
      <c r="AB896" s="65"/>
      <c r="AC896" s="65"/>
      <c r="AD896" s="65"/>
    </row>
    <row r="897" spans="1:30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  <c r="AA897" s="65"/>
      <c r="AB897" s="65"/>
      <c r="AC897" s="65"/>
      <c r="AD897" s="65"/>
    </row>
    <row r="898" spans="1:30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  <c r="AA898" s="65"/>
      <c r="AB898" s="65"/>
      <c r="AC898" s="65"/>
      <c r="AD898" s="65"/>
    </row>
    <row r="899" spans="1:30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  <c r="AA899" s="65"/>
      <c r="AB899" s="65"/>
      <c r="AC899" s="65"/>
      <c r="AD899" s="65"/>
    </row>
    <row r="900" spans="1:30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  <c r="AA900" s="65"/>
      <c r="AB900" s="65"/>
      <c r="AC900" s="65"/>
      <c r="AD900" s="65"/>
    </row>
    <row r="901" spans="1:30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  <c r="AA901" s="65"/>
      <c r="AB901" s="65"/>
      <c r="AC901" s="65"/>
      <c r="AD901" s="65"/>
    </row>
    <row r="902" spans="1:30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  <c r="AA902" s="65"/>
      <c r="AB902" s="65"/>
      <c r="AC902" s="65"/>
      <c r="AD902" s="65"/>
    </row>
    <row r="903" spans="1:30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  <c r="AA903" s="65"/>
      <c r="AB903" s="65"/>
      <c r="AC903" s="65"/>
      <c r="AD903" s="65"/>
    </row>
    <row r="904" spans="1:30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  <c r="AA904" s="65"/>
      <c r="AB904" s="65"/>
      <c r="AC904" s="65"/>
      <c r="AD904" s="65"/>
    </row>
    <row r="905" spans="1:30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  <c r="AA905" s="65"/>
      <c r="AB905" s="65"/>
      <c r="AC905" s="65"/>
      <c r="AD905" s="65"/>
    </row>
    <row r="906" spans="1:30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  <c r="AA906" s="65"/>
      <c r="AB906" s="65"/>
      <c r="AC906" s="65"/>
      <c r="AD906" s="65"/>
    </row>
    <row r="907" spans="1:30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  <c r="AA907" s="65"/>
      <c r="AB907" s="65"/>
      <c r="AC907" s="65"/>
      <c r="AD907" s="65"/>
    </row>
    <row r="908" spans="1:30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  <c r="AA908" s="65"/>
      <c r="AB908" s="65"/>
      <c r="AC908" s="65"/>
      <c r="AD908" s="65"/>
    </row>
    <row r="909" spans="1:30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  <c r="AA909" s="65"/>
      <c r="AB909" s="65"/>
      <c r="AC909" s="65"/>
      <c r="AD909" s="65"/>
    </row>
    <row r="910" spans="1:30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  <c r="AA910" s="65"/>
      <c r="AB910" s="65"/>
      <c r="AC910" s="65"/>
      <c r="AD910" s="65"/>
    </row>
    <row r="911" spans="1:30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  <c r="AA911" s="65"/>
      <c r="AB911" s="65"/>
      <c r="AC911" s="65"/>
      <c r="AD911" s="65"/>
    </row>
    <row r="912" spans="1:30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  <c r="AA912" s="65"/>
      <c r="AB912" s="65"/>
      <c r="AC912" s="65"/>
      <c r="AD912" s="65"/>
    </row>
    <row r="913" spans="1:30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  <c r="AA913" s="65"/>
      <c r="AB913" s="65"/>
      <c r="AC913" s="65"/>
      <c r="AD913" s="65"/>
    </row>
    <row r="914" spans="1:30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  <c r="AA914" s="65"/>
      <c r="AB914" s="65"/>
      <c r="AC914" s="65"/>
      <c r="AD914" s="65"/>
    </row>
    <row r="915" spans="1:30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  <c r="AA915" s="65"/>
      <c r="AB915" s="65"/>
      <c r="AC915" s="65"/>
      <c r="AD915" s="65"/>
    </row>
    <row r="916" spans="1:30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  <c r="AA916" s="65"/>
      <c r="AB916" s="65"/>
      <c r="AC916" s="65"/>
      <c r="AD916" s="65"/>
    </row>
    <row r="917" spans="1:30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  <c r="AA917" s="65"/>
      <c r="AB917" s="65"/>
      <c r="AC917" s="65"/>
      <c r="AD917" s="65"/>
    </row>
    <row r="918" spans="1:30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  <c r="AA918" s="65"/>
      <c r="AB918" s="65"/>
      <c r="AC918" s="65"/>
      <c r="AD918" s="65"/>
    </row>
    <row r="919" spans="1:30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  <c r="AA919" s="65"/>
      <c r="AB919" s="65"/>
      <c r="AC919" s="65"/>
      <c r="AD919" s="65"/>
    </row>
    <row r="920" spans="1:30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  <c r="AA920" s="65"/>
      <c r="AB920" s="65"/>
      <c r="AC920" s="65"/>
      <c r="AD920" s="65"/>
    </row>
    <row r="921" spans="1:30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  <c r="AA921" s="65"/>
      <c r="AB921" s="65"/>
      <c r="AC921" s="65"/>
      <c r="AD921" s="65"/>
    </row>
    <row r="922" spans="1:30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  <c r="AA922" s="65"/>
      <c r="AB922" s="65"/>
      <c r="AC922" s="65"/>
      <c r="AD922" s="65"/>
    </row>
    <row r="923" spans="1:30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  <c r="AA923" s="65"/>
      <c r="AB923" s="65"/>
      <c r="AC923" s="65"/>
      <c r="AD923" s="65"/>
    </row>
    <row r="924" spans="1:30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  <c r="AA924" s="65"/>
      <c r="AB924" s="65"/>
      <c r="AC924" s="65"/>
      <c r="AD924" s="65"/>
    </row>
    <row r="925" spans="1:30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  <c r="AA925" s="65"/>
      <c r="AB925" s="65"/>
      <c r="AC925" s="65"/>
      <c r="AD925" s="65"/>
    </row>
    <row r="926" spans="1:30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  <c r="AA926" s="65"/>
      <c r="AB926" s="65"/>
      <c r="AC926" s="65"/>
      <c r="AD926" s="65"/>
    </row>
    <row r="927" spans="1:30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  <c r="AA927" s="65"/>
      <c r="AB927" s="65"/>
      <c r="AC927" s="65"/>
      <c r="AD927" s="65"/>
    </row>
    <row r="928" spans="1:30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  <c r="AA928" s="65"/>
      <c r="AB928" s="65"/>
      <c r="AC928" s="65"/>
      <c r="AD928" s="65"/>
    </row>
    <row r="929" spans="1:30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  <c r="AA929" s="65"/>
      <c r="AB929" s="65"/>
      <c r="AC929" s="65"/>
      <c r="AD929" s="65"/>
    </row>
    <row r="930" spans="1:30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  <c r="AA930" s="65"/>
      <c r="AB930" s="65"/>
      <c r="AC930" s="65"/>
      <c r="AD930" s="65"/>
    </row>
    <row r="931" spans="1:30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  <c r="AA931" s="65"/>
      <c r="AB931" s="65"/>
      <c r="AC931" s="65"/>
      <c r="AD931" s="65"/>
    </row>
    <row r="932" spans="1:30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  <c r="AA932" s="65"/>
      <c r="AB932" s="65"/>
      <c r="AC932" s="65"/>
      <c r="AD932" s="65"/>
    </row>
    <row r="933" spans="1:30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  <c r="AA933" s="65"/>
      <c r="AB933" s="65"/>
      <c r="AC933" s="65"/>
      <c r="AD933" s="65"/>
    </row>
    <row r="934" spans="1:30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  <c r="AA934" s="65"/>
      <c r="AB934" s="65"/>
      <c r="AC934" s="65"/>
      <c r="AD934" s="65"/>
    </row>
    <row r="935" spans="1:30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  <c r="AA935" s="65"/>
      <c r="AB935" s="65"/>
      <c r="AC935" s="65"/>
      <c r="AD935" s="65"/>
    </row>
    <row r="936" spans="1:30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  <c r="AA936" s="65"/>
      <c r="AB936" s="65"/>
      <c r="AC936" s="65"/>
      <c r="AD936" s="65"/>
    </row>
    <row r="937" spans="1:30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  <c r="AA937" s="65"/>
      <c r="AB937" s="65"/>
      <c r="AC937" s="65"/>
      <c r="AD937" s="65"/>
    </row>
    <row r="938" spans="1:30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  <c r="AA938" s="65"/>
      <c r="AB938" s="65"/>
      <c r="AC938" s="65"/>
      <c r="AD938" s="65"/>
    </row>
    <row r="939" spans="1:30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  <c r="AA939" s="65"/>
      <c r="AB939" s="65"/>
      <c r="AC939" s="65"/>
      <c r="AD939" s="65"/>
    </row>
    <row r="940" spans="1:30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  <c r="AA940" s="65"/>
      <c r="AB940" s="65"/>
      <c r="AC940" s="65"/>
      <c r="AD940" s="65"/>
    </row>
    <row r="941" spans="1:30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  <c r="AA941" s="65"/>
      <c r="AB941" s="65"/>
      <c r="AC941" s="65"/>
      <c r="AD941" s="65"/>
    </row>
    <row r="942" spans="1:30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  <c r="AA942" s="65"/>
      <c r="AB942" s="65"/>
      <c r="AC942" s="65"/>
      <c r="AD942" s="65"/>
    </row>
    <row r="943" spans="1:30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  <c r="AA943" s="65"/>
      <c r="AB943" s="65"/>
      <c r="AC943" s="65"/>
      <c r="AD943" s="65"/>
    </row>
    <row r="944" spans="1:30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  <c r="AA944" s="65"/>
      <c r="AB944" s="65"/>
      <c r="AC944" s="65"/>
      <c r="AD944" s="65"/>
    </row>
    <row r="945" spans="1:30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  <c r="AA945" s="65"/>
      <c r="AB945" s="65"/>
      <c r="AC945" s="65"/>
      <c r="AD945" s="65"/>
    </row>
    <row r="946" spans="1:30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  <c r="AA946" s="65"/>
      <c r="AB946" s="65"/>
      <c r="AC946" s="65"/>
      <c r="AD946" s="65"/>
    </row>
    <row r="947" spans="1:30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  <c r="AA947" s="65"/>
      <c r="AB947" s="65"/>
      <c r="AC947" s="65"/>
      <c r="AD947" s="65"/>
    </row>
    <row r="948" spans="1:30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  <c r="AA948" s="65"/>
      <c r="AB948" s="65"/>
      <c r="AC948" s="65"/>
      <c r="AD948" s="65"/>
    </row>
    <row r="949" spans="1:30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  <c r="AA949" s="65"/>
      <c r="AB949" s="65"/>
      <c r="AC949" s="65"/>
      <c r="AD949" s="65"/>
    </row>
    <row r="950" spans="1:30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  <c r="AA950" s="65"/>
      <c r="AB950" s="65"/>
      <c r="AC950" s="65"/>
      <c r="AD950" s="65"/>
    </row>
    <row r="951" spans="1:30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  <c r="AA951" s="65"/>
      <c r="AB951" s="65"/>
      <c r="AC951" s="65"/>
      <c r="AD951" s="65"/>
    </row>
    <row r="952" spans="1:30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  <c r="AA952" s="65"/>
      <c r="AB952" s="65"/>
      <c r="AC952" s="65"/>
      <c r="AD952" s="65"/>
    </row>
    <row r="953" spans="1:30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  <c r="AA953" s="65"/>
      <c r="AB953" s="65"/>
      <c r="AC953" s="65"/>
      <c r="AD953" s="65"/>
    </row>
    <row r="954" spans="1:30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  <c r="AA954" s="65"/>
      <c r="AB954" s="65"/>
      <c r="AC954" s="65"/>
      <c r="AD954" s="65"/>
    </row>
    <row r="955" spans="1:30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  <c r="AA955" s="65"/>
      <c r="AB955" s="65"/>
      <c r="AC955" s="65"/>
      <c r="AD955" s="65"/>
    </row>
    <row r="956" spans="1:30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  <c r="AA956" s="65"/>
      <c r="AB956" s="65"/>
      <c r="AC956" s="65"/>
      <c r="AD956" s="65"/>
    </row>
    <row r="957" spans="1:30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  <c r="AA957" s="65"/>
      <c r="AB957" s="65"/>
      <c r="AC957" s="65"/>
      <c r="AD957" s="65"/>
    </row>
    <row r="958" spans="1:30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  <c r="AA958" s="65"/>
      <c r="AB958" s="65"/>
      <c r="AC958" s="65"/>
      <c r="AD958" s="65"/>
    </row>
    <row r="959" spans="1:30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  <c r="AA959" s="65"/>
      <c r="AB959" s="65"/>
      <c r="AC959" s="65"/>
      <c r="AD959" s="65"/>
    </row>
    <row r="960" spans="1:30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  <c r="AA960" s="65"/>
      <c r="AB960" s="65"/>
      <c r="AC960" s="65"/>
      <c r="AD960" s="65"/>
    </row>
    <row r="961" spans="1:30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  <c r="AA961" s="65"/>
      <c r="AB961" s="65"/>
      <c r="AC961" s="65"/>
      <c r="AD961" s="65"/>
    </row>
    <row r="962" spans="1:30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  <c r="AA962" s="65"/>
      <c r="AB962" s="65"/>
      <c r="AC962" s="65"/>
      <c r="AD962" s="65"/>
    </row>
    <row r="963" spans="1:30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  <c r="AA963" s="65"/>
      <c r="AB963" s="65"/>
      <c r="AC963" s="65"/>
      <c r="AD963" s="65"/>
    </row>
    <row r="964" spans="1:30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  <c r="AA964" s="65"/>
      <c r="AB964" s="65"/>
      <c r="AC964" s="65"/>
      <c r="AD964" s="65"/>
    </row>
    <row r="965" spans="1:30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  <c r="AA965" s="65"/>
      <c r="AB965" s="65"/>
      <c r="AC965" s="65"/>
      <c r="AD965" s="65"/>
    </row>
    <row r="966" spans="1:30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  <c r="AA966" s="65"/>
      <c r="AB966" s="65"/>
      <c r="AC966" s="65"/>
      <c r="AD966" s="65"/>
    </row>
    <row r="967" spans="1:30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  <c r="AA967" s="65"/>
      <c r="AB967" s="65"/>
      <c r="AC967" s="65"/>
      <c r="AD967" s="65"/>
    </row>
    <row r="968" spans="1:30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  <c r="AA968" s="65"/>
      <c r="AB968" s="65"/>
      <c r="AC968" s="65"/>
      <c r="AD968" s="65"/>
    </row>
    <row r="969" spans="1:30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  <c r="AA969" s="65"/>
      <c r="AB969" s="65"/>
      <c r="AC969" s="65"/>
      <c r="AD969" s="65"/>
    </row>
    <row r="970" spans="1:30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  <c r="AA970" s="65"/>
      <c r="AB970" s="65"/>
      <c r="AC970" s="65"/>
      <c r="AD970" s="65"/>
    </row>
    <row r="971" spans="1:30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  <c r="AA971" s="65"/>
      <c r="AB971" s="65"/>
      <c r="AC971" s="65"/>
      <c r="AD971" s="65"/>
    </row>
    <row r="972" spans="1:30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  <c r="AA972" s="65"/>
      <c r="AB972" s="65"/>
      <c r="AC972" s="65"/>
      <c r="AD972" s="65"/>
    </row>
    <row r="973" spans="1:30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  <c r="AA973" s="65"/>
      <c r="AB973" s="65"/>
      <c r="AC973" s="65"/>
      <c r="AD973" s="65"/>
    </row>
    <row r="974" spans="1:30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  <c r="AA974" s="65"/>
      <c r="AB974" s="65"/>
      <c r="AC974" s="65"/>
      <c r="AD974" s="65"/>
    </row>
    <row r="975" spans="1:30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  <c r="AA975" s="65"/>
      <c r="AB975" s="65"/>
      <c r="AC975" s="65"/>
      <c r="AD975" s="65"/>
    </row>
    <row r="976" spans="1:30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  <c r="AA976" s="65"/>
      <c r="AB976" s="65"/>
      <c r="AC976" s="65"/>
      <c r="AD976" s="65"/>
    </row>
    <row r="977" spans="1:30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  <c r="AA977" s="65"/>
      <c r="AB977" s="65"/>
      <c r="AC977" s="65"/>
      <c r="AD977" s="65"/>
    </row>
    <row r="978" spans="1:30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  <c r="AA978" s="65"/>
      <c r="AB978" s="65"/>
      <c r="AC978" s="65"/>
      <c r="AD978" s="65"/>
    </row>
    <row r="979" spans="1:30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  <c r="AA979" s="65"/>
      <c r="AB979" s="65"/>
      <c r="AC979" s="65"/>
      <c r="AD979" s="65"/>
    </row>
    <row r="980" spans="1:30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  <c r="AA980" s="65"/>
      <c r="AB980" s="65"/>
      <c r="AC980" s="65"/>
      <c r="AD980" s="65"/>
    </row>
    <row r="981" spans="1:30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  <c r="AA981" s="65"/>
      <c r="AB981" s="65"/>
      <c r="AC981" s="65"/>
      <c r="AD981" s="65"/>
    </row>
    <row r="982" spans="1:30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  <c r="AA982" s="65"/>
      <c r="AB982" s="65"/>
      <c r="AC982" s="65"/>
      <c r="AD982" s="65"/>
    </row>
    <row r="983" spans="1:30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  <c r="AA983" s="65"/>
      <c r="AB983" s="65"/>
      <c r="AC983" s="65"/>
      <c r="AD983" s="65"/>
    </row>
    <row r="984" spans="1:30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  <c r="AA984" s="65"/>
      <c r="AB984" s="65"/>
      <c r="AC984" s="65"/>
      <c r="AD984" s="65"/>
    </row>
    <row r="985" spans="1:30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  <c r="AA985" s="65"/>
      <c r="AB985" s="65"/>
      <c r="AC985" s="65"/>
      <c r="AD985" s="65"/>
    </row>
    <row r="986" spans="1:30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  <c r="AA986" s="65"/>
      <c r="AB986" s="65"/>
      <c r="AC986" s="65"/>
      <c r="AD986" s="65"/>
    </row>
    <row r="987" spans="1:30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  <c r="AA987" s="65"/>
      <c r="AB987" s="65"/>
      <c r="AC987" s="65"/>
      <c r="AD987" s="65"/>
    </row>
    <row r="988" spans="1:30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  <c r="AA988" s="65"/>
      <c r="AB988" s="65"/>
      <c r="AC988" s="65"/>
      <c r="AD988" s="65"/>
    </row>
    <row r="989" spans="1:30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  <c r="AA989" s="65"/>
      <c r="AB989" s="65"/>
      <c r="AC989" s="65"/>
      <c r="AD989" s="65"/>
    </row>
    <row r="990" spans="1:30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  <c r="AA990" s="65"/>
      <c r="AB990" s="65"/>
      <c r="AC990" s="65"/>
      <c r="AD990" s="65"/>
    </row>
    <row r="991" spans="1:30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  <c r="AA991" s="65"/>
      <c r="AB991" s="65"/>
      <c r="AC991" s="65"/>
      <c r="AD991" s="65"/>
    </row>
    <row r="992" spans="1:30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  <c r="AA992" s="65"/>
      <c r="AB992" s="65"/>
      <c r="AC992" s="65"/>
      <c r="AD992" s="65"/>
    </row>
    <row r="993" spans="1:30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  <c r="AA993" s="65"/>
      <c r="AB993" s="65"/>
      <c r="AC993" s="65"/>
      <c r="AD993" s="65"/>
    </row>
    <row r="994" spans="1:30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  <c r="AA994" s="65"/>
      <c r="AB994" s="65"/>
      <c r="AC994" s="65"/>
      <c r="AD994" s="65"/>
    </row>
    <row r="995" spans="1:30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  <c r="AA995" s="65"/>
      <c r="AB995" s="65"/>
      <c r="AC995" s="65"/>
      <c r="AD995" s="65"/>
    </row>
    <row r="996" spans="1:30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  <c r="AA996" s="65"/>
      <c r="AB996" s="65"/>
      <c r="AC996" s="65"/>
      <c r="AD996" s="65"/>
    </row>
    <row r="997" spans="1:30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  <c r="AA997" s="65"/>
      <c r="AB997" s="65"/>
      <c r="AC997" s="65"/>
      <c r="AD997" s="65"/>
    </row>
  </sheetData>
  <mergeCells count="29">
    <mergeCell ref="A54:AC54"/>
    <mergeCell ref="W8:X8"/>
    <mergeCell ref="Y8:Z8"/>
    <mergeCell ref="A7:A9"/>
    <mergeCell ref="B7:B9"/>
    <mergeCell ref="AA8:AB8"/>
    <mergeCell ref="C7:F7"/>
    <mergeCell ref="G7:J7"/>
    <mergeCell ref="K7:N7"/>
    <mergeCell ref="O7:R7"/>
    <mergeCell ref="S7:V7"/>
    <mergeCell ref="W7:Z7"/>
    <mergeCell ref="S8:T8"/>
    <mergeCell ref="U8:V8"/>
    <mergeCell ref="A27:B27"/>
    <mergeCell ref="M8:N8"/>
    <mergeCell ref="O8:P8"/>
    <mergeCell ref="Q8:R8"/>
    <mergeCell ref="A1:D1"/>
    <mergeCell ref="A2:D2"/>
    <mergeCell ref="A4:AC4"/>
    <mergeCell ref="A5:AC5"/>
    <mergeCell ref="C8:D8"/>
    <mergeCell ref="E8:F8"/>
    <mergeCell ref="G8:H8"/>
    <mergeCell ref="I8:J8"/>
    <mergeCell ref="K8:L8"/>
    <mergeCell ref="AA7:AD7"/>
    <mergeCell ref="AC8:AD8"/>
  </mergeCells>
  <printOptions horizontalCentered="1" gridLines="1"/>
  <pageMargins left="0.7" right="0.7" top="0.75" bottom="0.75" header="0" footer="0"/>
  <pageSetup paperSize="8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959"/>
  <sheetViews>
    <sheetView workbookViewId="0">
      <selection sqref="A1:XFD3"/>
    </sheetView>
  </sheetViews>
  <sheetFormatPr defaultColWidth="12.5703125" defaultRowHeight="15.75" customHeight="1"/>
  <cols>
    <col min="1" max="1" width="5.140625" style="2" customWidth="1"/>
    <col min="2" max="2" width="25.85546875" style="2" customWidth="1"/>
    <col min="3" max="3" width="9.7109375" style="2" customWidth="1"/>
    <col min="4" max="5" width="12.5703125" style="2"/>
    <col min="6" max="6" width="11.5703125" style="2" customWidth="1"/>
    <col min="7" max="7" width="9.28515625" style="2" customWidth="1"/>
    <col min="8" max="8" width="8.85546875" style="2" customWidth="1"/>
    <col min="9" max="16384" width="12.5703125" style="2"/>
  </cols>
  <sheetData>
    <row r="1" spans="1:25">
      <c r="A1" s="100" t="s">
        <v>22</v>
      </c>
      <c r="B1" s="101"/>
      <c r="C1" s="10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02" t="s">
        <v>23</v>
      </c>
      <c r="B2" s="101"/>
      <c r="C2" s="10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48" customHeight="1">
      <c r="A4" s="103" t="s">
        <v>70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78.75">
      <c r="A5" s="3" t="s">
        <v>0</v>
      </c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 t="s">
        <v>49</v>
      </c>
      <c r="J5" s="3" t="s">
        <v>50</v>
      </c>
      <c r="K5" s="3" t="s">
        <v>51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>
      <c r="A6" s="5"/>
      <c r="B6" s="6" t="s">
        <v>13</v>
      </c>
      <c r="C6" s="38">
        <f t="shared" ref="C6:H6" si="0">SUM(C7:C14)</f>
        <v>13709</v>
      </c>
      <c r="D6" s="38">
        <f t="shared" si="0"/>
        <v>83</v>
      </c>
      <c r="E6" s="38">
        <f t="shared" si="0"/>
        <v>2</v>
      </c>
      <c r="F6" s="38">
        <f t="shared" si="0"/>
        <v>13431</v>
      </c>
      <c r="G6" s="38">
        <f t="shared" si="0"/>
        <v>3311</v>
      </c>
      <c r="H6" s="38">
        <f t="shared" si="0"/>
        <v>3296</v>
      </c>
      <c r="I6" s="38">
        <f>ROUND((C6-D6-E6)*100/C6,1)</f>
        <v>99.4</v>
      </c>
      <c r="J6" s="38">
        <v>7</v>
      </c>
      <c r="K6" s="38">
        <v>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>
      <c r="A7" s="7">
        <v>1</v>
      </c>
      <c r="B7" s="8" t="s">
        <v>1</v>
      </c>
      <c r="C7" s="9">
        <v>2198</v>
      </c>
      <c r="D7" s="9">
        <v>12</v>
      </c>
      <c r="E7" s="9">
        <v>0</v>
      </c>
      <c r="F7" s="9">
        <v>2176</v>
      </c>
      <c r="G7" s="9">
        <v>564</v>
      </c>
      <c r="H7" s="9">
        <v>564</v>
      </c>
      <c r="I7" s="9">
        <f>ROUND((C7-D7-E7)*100/C7,1)</f>
        <v>99.5</v>
      </c>
      <c r="J7" s="9" t="s">
        <v>52</v>
      </c>
      <c r="K7" s="9" t="s">
        <v>59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9.25" customHeight="1">
      <c r="A8" s="7">
        <v>2</v>
      </c>
      <c r="B8" s="8" t="s">
        <v>3</v>
      </c>
      <c r="C8" s="9">
        <v>1356</v>
      </c>
      <c r="D8" s="9">
        <v>14</v>
      </c>
      <c r="E8" s="9">
        <v>1</v>
      </c>
      <c r="F8" s="9">
        <v>1321</v>
      </c>
      <c r="G8" s="9">
        <v>344</v>
      </c>
      <c r="H8" s="9">
        <v>343</v>
      </c>
      <c r="I8" s="9">
        <f t="shared" ref="I8:I24" si="1">ROUND((C8-D8-E8)*100/C8,1)</f>
        <v>98.9</v>
      </c>
      <c r="J8" s="9" t="s">
        <v>8</v>
      </c>
      <c r="K8" s="9" t="s">
        <v>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0.25" customHeight="1">
      <c r="A9" s="7">
        <v>3</v>
      </c>
      <c r="B9" s="8" t="s">
        <v>4</v>
      </c>
      <c r="C9" s="9">
        <v>1738</v>
      </c>
      <c r="D9" s="9">
        <v>6</v>
      </c>
      <c r="E9" s="9">
        <v>0</v>
      </c>
      <c r="F9" s="9">
        <v>1703</v>
      </c>
      <c r="G9" s="9">
        <v>414</v>
      </c>
      <c r="H9" s="9">
        <v>414</v>
      </c>
      <c r="I9" s="9">
        <f t="shared" si="1"/>
        <v>99.7</v>
      </c>
      <c r="J9" s="9" t="s">
        <v>8</v>
      </c>
      <c r="K9" s="9" t="s">
        <v>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0.25" customHeight="1">
      <c r="A10" s="7">
        <v>4</v>
      </c>
      <c r="B10" s="8" t="s">
        <v>5</v>
      </c>
      <c r="C10" s="9">
        <v>1575</v>
      </c>
      <c r="D10" s="9">
        <v>7</v>
      </c>
      <c r="E10" s="9">
        <v>1</v>
      </c>
      <c r="F10" s="9">
        <v>1552</v>
      </c>
      <c r="G10" s="9">
        <v>396</v>
      </c>
      <c r="H10" s="9">
        <v>396</v>
      </c>
      <c r="I10" s="9">
        <f t="shared" si="1"/>
        <v>99.5</v>
      </c>
      <c r="J10" s="9" t="s">
        <v>53</v>
      </c>
      <c r="K10" s="9" t="s">
        <v>58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0.25" customHeight="1">
      <c r="A11" s="7">
        <v>5</v>
      </c>
      <c r="B11" s="8" t="s">
        <v>7</v>
      </c>
      <c r="C11" s="9">
        <v>1691</v>
      </c>
      <c r="D11" s="9">
        <v>12</v>
      </c>
      <c r="E11" s="9">
        <v>0</v>
      </c>
      <c r="F11" s="9">
        <v>1590</v>
      </c>
      <c r="G11" s="9">
        <v>415</v>
      </c>
      <c r="H11" s="9">
        <v>401</v>
      </c>
      <c r="I11" s="9">
        <f t="shared" si="1"/>
        <v>99.3</v>
      </c>
      <c r="J11" s="9" t="s">
        <v>8</v>
      </c>
      <c r="K11" s="9" t="s">
        <v>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0.25" customHeight="1">
      <c r="A12" s="7">
        <v>6</v>
      </c>
      <c r="B12" s="8" t="s">
        <v>6</v>
      </c>
      <c r="C12" s="9">
        <v>2119</v>
      </c>
      <c r="D12" s="9">
        <v>14</v>
      </c>
      <c r="E12" s="9">
        <v>0</v>
      </c>
      <c r="F12" s="9">
        <v>2092</v>
      </c>
      <c r="G12" s="9">
        <v>492</v>
      </c>
      <c r="H12" s="9">
        <v>492</v>
      </c>
      <c r="I12" s="9">
        <f t="shared" si="1"/>
        <v>99.3</v>
      </c>
      <c r="J12" s="10" t="s">
        <v>8</v>
      </c>
      <c r="K12" s="9" t="s">
        <v>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0.25" customHeight="1">
      <c r="A13" s="7">
        <v>7</v>
      </c>
      <c r="B13" s="8" t="s">
        <v>9</v>
      </c>
      <c r="C13" s="10">
        <v>1825</v>
      </c>
      <c r="D13" s="10">
        <v>17</v>
      </c>
      <c r="E13" s="10">
        <v>0</v>
      </c>
      <c r="F13" s="10">
        <v>1794</v>
      </c>
      <c r="G13" s="10">
        <v>419</v>
      </c>
      <c r="H13" s="10">
        <v>419</v>
      </c>
      <c r="I13" s="9">
        <f t="shared" si="1"/>
        <v>99.1</v>
      </c>
      <c r="J13" s="10" t="s">
        <v>8</v>
      </c>
      <c r="K13" s="10" t="s">
        <v>2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4" customHeight="1">
      <c r="A14" s="7">
        <v>8</v>
      </c>
      <c r="B14" s="47" t="s">
        <v>11</v>
      </c>
      <c r="C14" s="9">
        <v>1207</v>
      </c>
      <c r="D14" s="9">
        <v>1</v>
      </c>
      <c r="E14" s="9">
        <v>0</v>
      </c>
      <c r="F14" s="9">
        <v>1203</v>
      </c>
      <c r="G14" s="9">
        <v>267</v>
      </c>
      <c r="H14" s="9">
        <v>267</v>
      </c>
      <c r="I14" s="9">
        <f t="shared" si="1"/>
        <v>99.9</v>
      </c>
      <c r="J14" s="9" t="s">
        <v>12</v>
      </c>
      <c r="K14" s="9" t="s">
        <v>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5"/>
      <c r="B15" s="11" t="s">
        <v>20</v>
      </c>
      <c r="C15" s="36">
        <f t="shared" ref="C15:H15" si="2">SUM(C16:C24)</f>
        <v>3232</v>
      </c>
      <c r="D15" s="36">
        <f t="shared" si="2"/>
        <v>0</v>
      </c>
      <c r="E15" s="36">
        <f t="shared" si="2"/>
        <v>0</v>
      </c>
      <c r="F15" s="36">
        <f t="shared" si="2"/>
        <v>3228</v>
      </c>
      <c r="G15" s="36">
        <f t="shared" si="2"/>
        <v>858</v>
      </c>
      <c r="H15" s="36">
        <f t="shared" si="2"/>
        <v>858</v>
      </c>
      <c r="I15" s="36">
        <v>100</v>
      </c>
      <c r="J15" s="36">
        <v>4</v>
      </c>
      <c r="K15" s="36">
        <v>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55">
        <v>9</v>
      </c>
      <c r="B16" s="56" t="s">
        <v>63</v>
      </c>
      <c r="C16" s="58">
        <v>920</v>
      </c>
      <c r="D16" s="58">
        <v>0</v>
      </c>
      <c r="E16" s="58">
        <v>0</v>
      </c>
      <c r="F16" s="58">
        <v>920</v>
      </c>
      <c r="G16" s="58">
        <v>244</v>
      </c>
      <c r="H16" s="58">
        <v>244</v>
      </c>
      <c r="I16" s="59">
        <f t="shared" si="1"/>
        <v>100</v>
      </c>
      <c r="J16" s="58" t="s">
        <v>16</v>
      </c>
      <c r="K16" s="58" t="s">
        <v>60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55">
        <v>10</v>
      </c>
      <c r="B17" s="56" t="s">
        <v>37</v>
      </c>
      <c r="C17" s="57">
        <v>657</v>
      </c>
      <c r="D17" s="57">
        <v>0</v>
      </c>
      <c r="E17" s="57">
        <v>0</v>
      </c>
      <c r="F17" s="57">
        <v>657</v>
      </c>
      <c r="G17" s="57">
        <v>215</v>
      </c>
      <c r="H17" s="57">
        <v>215</v>
      </c>
      <c r="I17" s="59">
        <f t="shared" si="1"/>
        <v>100</v>
      </c>
      <c r="J17" s="57" t="s">
        <v>8</v>
      </c>
      <c r="K17" s="57" t="s">
        <v>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55">
        <v>11</v>
      </c>
      <c r="B18" s="56" t="s">
        <v>15</v>
      </c>
      <c r="C18" s="57">
        <v>587</v>
      </c>
      <c r="D18" s="57">
        <v>0</v>
      </c>
      <c r="E18" s="57">
        <v>0</v>
      </c>
      <c r="F18" s="57">
        <v>583</v>
      </c>
      <c r="G18" s="57">
        <v>160</v>
      </c>
      <c r="H18" s="57">
        <v>160</v>
      </c>
      <c r="I18" s="59">
        <f t="shared" si="1"/>
        <v>100</v>
      </c>
      <c r="J18" s="57" t="s">
        <v>2</v>
      </c>
      <c r="K18" s="57" t="s">
        <v>2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55">
        <v>12</v>
      </c>
      <c r="B19" s="56" t="s">
        <v>64</v>
      </c>
      <c r="C19" s="57">
        <v>129</v>
      </c>
      <c r="D19" s="57">
        <v>0</v>
      </c>
      <c r="E19" s="57">
        <v>0</v>
      </c>
      <c r="F19" s="57">
        <v>129</v>
      </c>
      <c r="G19" s="57">
        <v>24</v>
      </c>
      <c r="H19" s="60">
        <v>24</v>
      </c>
      <c r="I19" s="59">
        <f t="shared" si="1"/>
        <v>100</v>
      </c>
      <c r="J19" s="57" t="s">
        <v>16</v>
      </c>
      <c r="K19" s="57" t="s">
        <v>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55">
        <v>13</v>
      </c>
      <c r="B20" s="56" t="s">
        <v>65</v>
      </c>
      <c r="C20" s="57">
        <v>201</v>
      </c>
      <c r="D20" s="57">
        <v>0</v>
      </c>
      <c r="E20" s="57">
        <v>0</v>
      </c>
      <c r="F20" s="57">
        <v>201</v>
      </c>
      <c r="G20" s="57">
        <v>52</v>
      </c>
      <c r="H20" s="60">
        <v>52</v>
      </c>
      <c r="I20" s="59">
        <f t="shared" si="1"/>
        <v>100</v>
      </c>
      <c r="J20" s="57" t="s">
        <v>16</v>
      </c>
      <c r="K20" s="57" t="s">
        <v>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55">
        <v>14</v>
      </c>
      <c r="B21" s="56" t="s">
        <v>17</v>
      </c>
      <c r="C21" s="57">
        <v>328</v>
      </c>
      <c r="D21" s="57">
        <v>0</v>
      </c>
      <c r="E21" s="57">
        <v>0</v>
      </c>
      <c r="F21" s="57">
        <v>328</v>
      </c>
      <c r="G21" s="57">
        <v>103</v>
      </c>
      <c r="H21" s="57">
        <v>103</v>
      </c>
      <c r="I21" s="59">
        <f t="shared" si="1"/>
        <v>100</v>
      </c>
      <c r="J21" s="57" t="s">
        <v>10</v>
      </c>
      <c r="K21" s="57" t="s">
        <v>10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55">
        <v>15</v>
      </c>
      <c r="B22" s="56" t="s">
        <v>66</v>
      </c>
      <c r="C22" s="57">
        <v>130</v>
      </c>
      <c r="D22" s="57">
        <v>0</v>
      </c>
      <c r="E22" s="57">
        <v>0</v>
      </c>
      <c r="F22" s="57">
        <v>130</v>
      </c>
      <c r="G22" s="57">
        <v>15</v>
      </c>
      <c r="H22" s="57">
        <v>15</v>
      </c>
      <c r="I22" s="59">
        <f t="shared" si="1"/>
        <v>100</v>
      </c>
      <c r="J22" s="57" t="s">
        <v>2</v>
      </c>
      <c r="K22" s="57" t="s">
        <v>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55">
        <v>16</v>
      </c>
      <c r="B23" s="56" t="s">
        <v>61</v>
      </c>
      <c r="C23" s="57">
        <v>186</v>
      </c>
      <c r="D23" s="57">
        <v>0</v>
      </c>
      <c r="E23" s="57">
        <v>0</v>
      </c>
      <c r="F23" s="57">
        <v>186</v>
      </c>
      <c r="G23" s="57">
        <v>30</v>
      </c>
      <c r="H23" s="57">
        <v>30</v>
      </c>
      <c r="I23" s="59">
        <f t="shared" si="1"/>
        <v>100</v>
      </c>
      <c r="J23" s="57" t="s">
        <v>2</v>
      </c>
      <c r="K23" s="57" t="s">
        <v>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55">
        <v>17</v>
      </c>
      <c r="B24" s="56" t="s">
        <v>54</v>
      </c>
      <c r="C24" s="57">
        <v>94</v>
      </c>
      <c r="D24" s="57">
        <v>0</v>
      </c>
      <c r="E24" s="57">
        <v>0</v>
      </c>
      <c r="F24" s="57">
        <v>94</v>
      </c>
      <c r="G24" s="57">
        <v>15</v>
      </c>
      <c r="H24" s="57">
        <v>15</v>
      </c>
      <c r="I24" s="59">
        <f t="shared" si="1"/>
        <v>100</v>
      </c>
      <c r="J24" s="57" t="s">
        <v>2</v>
      </c>
      <c r="K24" s="57" t="s">
        <v>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05" t="s">
        <v>21</v>
      </c>
      <c r="B25" s="106"/>
      <c r="C25" s="37">
        <f t="shared" ref="C25:K25" si="3">C15+C6</f>
        <v>16941</v>
      </c>
      <c r="D25" s="37">
        <f t="shared" si="3"/>
        <v>83</v>
      </c>
      <c r="E25" s="37">
        <f t="shared" si="3"/>
        <v>2</v>
      </c>
      <c r="F25" s="37">
        <f t="shared" si="3"/>
        <v>16659</v>
      </c>
      <c r="G25" s="37">
        <f t="shared" si="3"/>
        <v>4169</v>
      </c>
      <c r="H25" s="37">
        <f t="shared" si="3"/>
        <v>4154</v>
      </c>
      <c r="I25" s="37">
        <f>ROUND((C25-D25-E25)*100/C25,1)</f>
        <v>99.5</v>
      </c>
      <c r="J25" s="37">
        <f t="shared" si="3"/>
        <v>11</v>
      </c>
      <c r="K25" s="37">
        <f t="shared" si="3"/>
        <v>3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52"/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07" t="s">
        <v>67</v>
      </c>
      <c r="B27" s="108"/>
      <c r="C27" s="1"/>
      <c r="D27" s="12"/>
      <c r="E27" s="1"/>
      <c r="F27" s="12"/>
      <c r="G27" s="1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48"/>
      <c r="B28" s="49" t="s">
        <v>55</v>
      </c>
      <c r="C28" s="1">
        <v>0.5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48"/>
      <c r="B29" s="50" t="s">
        <v>69</v>
      </c>
      <c r="C29" s="1">
        <v>99.6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48"/>
      <c r="B30" s="51" t="s">
        <v>68</v>
      </c>
      <c r="C30" s="1">
        <v>98.3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48"/>
      <c r="B31" s="49" t="s">
        <v>56</v>
      </c>
      <c r="C31" s="1">
        <v>99.5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spans="1:25" ht="1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spans="1:25" ht="1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</sheetData>
  <mergeCells count="5">
    <mergeCell ref="A1:C1"/>
    <mergeCell ref="A2:C2"/>
    <mergeCell ref="A4:K4"/>
    <mergeCell ref="A25:B25"/>
    <mergeCell ref="A27:B27"/>
  </mergeCells>
  <printOptions horizontalCentered="1" gridLines="1"/>
  <pageMargins left="0.7" right="0.7" top="0.75" bottom="0.75" header="0" footer="0"/>
  <pageSetup paperSize="8" fitToHeight="0" pageOrder="overThenDown" orientation="landscape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tabSelected="1" topLeftCell="B31" workbookViewId="0">
      <selection activeCell="B2" sqref="B2:G2"/>
    </sheetView>
  </sheetViews>
  <sheetFormatPr defaultColWidth="9.140625" defaultRowHeight="15.75"/>
  <cols>
    <col min="1" max="1" width="41.42578125" style="69" customWidth="1"/>
    <col min="2" max="2" width="6.5703125" style="69" customWidth="1"/>
    <col min="3" max="3" width="6.28515625" style="69" customWidth="1"/>
    <col min="4" max="27" width="7.140625" style="69" customWidth="1"/>
    <col min="28" max="28" width="4.140625" style="69" customWidth="1"/>
    <col min="29" max="16384" width="9.140625" style="69"/>
  </cols>
  <sheetData>
    <row r="1" spans="1:27">
      <c r="A1" s="70" t="s">
        <v>22</v>
      </c>
      <c r="B1" s="126" t="s">
        <v>22</v>
      </c>
      <c r="C1" s="126"/>
      <c r="D1" s="126"/>
      <c r="E1" s="126"/>
      <c r="F1" s="126"/>
      <c r="G1" s="126"/>
    </row>
    <row r="2" spans="1:27">
      <c r="A2" s="71" t="s">
        <v>23</v>
      </c>
      <c r="B2" s="109" t="s">
        <v>23</v>
      </c>
      <c r="C2" s="109"/>
      <c r="D2" s="109"/>
      <c r="E2" s="109"/>
      <c r="F2" s="109"/>
      <c r="G2" s="109"/>
    </row>
    <row r="3" spans="1:27">
      <c r="A3" s="71"/>
    </row>
    <row r="4" spans="1:27">
      <c r="A4" s="109" t="s">
        <v>72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</row>
    <row r="6" spans="1:27" s="72" customFormat="1">
      <c r="A6" s="114" t="s">
        <v>73</v>
      </c>
      <c r="B6" s="123" t="s">
        <v>74</v>
      </c>
      <c r="C6" s="114" t="s">
        <v>75</v>
      </c>
      <c r="D6" s="121" t="s">
        <v>76</v>
      </c>
      <c r="E6" s="122"/>
      <c r="F6" s="121" t="s">
        <v>77</v>
      </c>
      <c r="G6" s="122"/>
      <c r="H6" s="121" t="s">
        <v>78</v>
      </c>
      <c r="I6" s="122"/>
      <c r="J6" s="121" t="s">
        <v>76</v>
      </c>
      <c r="K6" s="122"/>
      <c r="L6" s="121" t="s">
        <v>77</v>
      </c>
      <c r="M6" s="122"/>
      <c r="N6" s="121" t="s">
        <v>78</v>
      </c>
      <c r="O6" s="122"/>
      <c r="P6" s="121" t="s">
        <v>76</v>
      </c>
      <c r="Q6" s="122"/>
      <c r="R6" s="121" t="s">
        <v>77</v>
      </c>
      <c r="S6" s="122"/>
      <c r="T6" s="121" t="s">
        <v>78</v>
      </c>
      <c r="U6" s="122"/>
      <c r="V6" s="121" t="s">
        <v>76</v>
      </c>
      <c r="W6" s="122"/>
      <c r="X6" s="121" t="s">
        <v>77</v>
      </c>
      <c r="Y6" s="122"/>
      <c r="Z6" s="121" t="s">
        <v>78</v>
      </c>
      <c r="AA6" s="122"/>
    </row>
    <row r="7" spans="1:27" s="73" customFormat="1">
      <c r="A7" s="114"/>
      <c r="B7" s="124"/>
      <c r="C7" s="114"/>
      <c r="D7" s="116" t="s">
        <v>79</v>
      </c>
      <c r="E7" s="117"/>
      <c r="F7" s="117"/>
      <c r="G7" s="117"/>
      <c r="H7" s="117"/>
      <c r="I7" s="118"/>
      <c r="J7" s="116" t="s">
        <v>80</v>
      </c>
      <c r="K7" s="117"/>
      <c r="L7" s="117"/>
      <c r="M7" s="117"/>
      <c r="N7" s="117"/>
      <c r="O7" s="118"/>
      <c r="P7" s="116" t="s">
        <v>81</v>
      </c>
      <c r="Q7" s="117"/>
      <c r="R7" s="117"/>
      <c r="S7" s="117"/>
      <c r="T7" s="117"/>
      <c r="U7" s="118"/>
      <c r="V7" s="116">
        <v>10</v>
      </c>
      <c r="W7" s="117"/>
      <c r="X7" s="117"/>
      <c r="Y7" s="117"/>
      <c r="Z7" s="117"/>
      <c r="AA7" s="118"/>
    </row>
    <row r="8" spans="1:27" s="73" customFormat="1" ht="51.75" customHeight="1">
      <c r="A8" s="114"/>
      <c r="B8" s="125"/>
      <c r="C8" s="114"/>
      <c r="D8" s="74" t="s">
        <v>82</v>
      </c>
      <c r="E8" s="74" t="s">
        <v>83</v>
      </c>
      <c r="F8" s="74" t="s">
        <v>82</v>
      </c>
      <c r="G8" s="74" t="s">
        <v>83</v>
      </c>
      <c r="H8" s="74" t="s">
        <v>82</v>
      </c>
      <c r="I8" s="74" t="s">
        <v>83</v>
      </c>
      <c r="J8" s="74" t="s">
        <v>82</v>
      </c>
      <c r="K8" s="74" t="s">
        <v>83</v>
      </c>
      <c r="L8" s="74" t="s">
        <v>82</v>
      </c>
      <c r="M8" s="74" t="s">
        <v>83</v>
      </c>
      <c r="N8" s="74" t="s">
        <v>82</v>
      </c>
      <c r="O8" s="74" t="s">
        <v>83</v>
      </c>
      <c r="P8" s="74" t="s">
        <v>82</v>
      </c>
      <c r="Q8" s="74" t="s">
        <v>83</v>
      </c>
      <c r="R8" s="74" t="s">
        <v>82</v>
      </c>
      <c r="S8" s="74" t="s">
        <v>83</v>
      </c>
      <c r="T8" s="74" t="s">
        <v>82</v>
      </c>
      <c r="U8" s="74" t="s">
        <v>83</v>
      </c>
      <c r="V8" s="74" t="s">
        <v>82</v>
      </c>
      <c r="W8" s="74" t="s">
        <v>83</v>
      </c>
      <c r="X8" s="74" t="s">
        <v>82</v>
      </c>
      <c r="Y8" s="74" t="s">
        <v>83</v>
      </c>
      <c r="Z8" s="74" t="s">
        <v>82</v>
      </c>
      <c r="AA8" s="74" t="s">
        <v>83</v>
      </c>
    </row>
    <row r="9" spans="1:27">
      <c r="A9" s="75" t="s">
        <v>84</v>
      </c>
      <c r="B9" s="67">
        <v>305</v>
      </c>
      <c r="C9" s="67">
        <v>2</v>
      </c>
      <c r="D9" s="67">
        <v>39</v>
      </c>
      <c r="E9" s="76">
        <f>ROUND(D9/(B9-C9),3)*100</f>
        <v>12.9</v>
      </c>
      <c r="F9" s="67">
        <v>167</v>
      </c>
      <c r="G9" s="76">
        <f>ROUND(F9/(B9-C9),3)*100</f>
        <v>55.1</v>
      </c>
      <c r="H9" s="67">
        <v>202</v>
      </c>
      <c r="I9" s="76">
        <f>ROUND(H9/(B9-C9),3)*100</f>
        <v>66.7</v>
      </c>
      <c r="J9" s="67">
        <v>236</v>
      </c>
      <c r="K9" s="76">
        <f>ROUND(J9/(B9-C9),3)*100</f>
        <v>77.900000000000006</v>
      </c>
      <c r="L9" s="67">
        <v>106</v>
      </c>
      <c r="M9" s="76">
        <f>ROUND(L9/(B9-C9),3)*100</f>
        <v>35</v>
      </c>
      <c r="N9" s="67">
        <v>83</v>
      </c>
      <c r="O9" s="76">
        <f>ROUND(N9/(B9-C9),3)*100</f>
        <v>27.400000000000002</v>
      </c>
      <c r="P9" s="67">
        <v>28</v>
      </c>
      <c r="Q9" s="76">
        <f>100-E9-K9</f>
        <v>9.1999999999999886</v>
      </c>
      <c r="R9" s="67">
        <v>30</v>
      </c>
      <c r="S9" s="76">
        <f>100-G9-M9</f>
        <v>9.8999999999999986</v>
      </c>
      <c r="T9" s="67">
        <v>18</v>
      </c>
      <c r="U9" s="76">
        <f>100-I9-O9</f>
        <v>5.899999999999995</v>
      </c>
      <c r="V9" s="67">
        <v>0</v>
      </c>
      <c r="W9" s="77">
        <f>ROUND(V9/(B9-C9),1)</f>
        <v>0</v>
      </c>
      <c r="X9" s="67">
        <v>0</v>
      </c>
      <c r="Y9" s="76">
        <f>ROUND(X9/(B9-C9),1)*100</f>
        <v>0</v>
      </c>
      <c r="Z9" s="67">
        <v>0</v>
      </c>
      <c r="AA9" s="76">
        <f>ROUND(Z9/(B9-C9),3)*100</f>
        <v>0</v>
      </c>
    </row>
    <row r="10" spans="1:27">
      <c r="A10" s="75" t="s">
        <v>85</v>
      </c>
      <c r="B10" s="67">
        <v>389</v>
      </c>
      <c r="C10" s="67">
        <v>0</v>
      </c>
      <c r="D10" s="67">
        <v>27</v>
      </c>
      <c r="E10" s="76">
        <f t="shared" ref="E10:E24" si="0">ROUND(D10/(B10-C10),3)*100</f>
        <v>6.9</v>
      </c>
      <c r="F10" s="67">
        <v>157</v>
      </c>
      <c r="G10" s="76">
        <f t="shared" ref="G10:G24" si="1">ROUND(F10/(B10-C10),3)*100</f>
        <v>40.400000000000006</v>
      </c>
      <c r="H10" s="67">
        <v>215</v>
      </c>
      <c r="I10" s="76">
        <f t="shared" ref="I10:I24" si="2">ROUND(H10/(B10-C10),3)*100</f>
        <v>55.300000000000004</v>
      </c>
      <c r="J10" s="67">
        <v>286</v>
      </c>
      <c r="K10" s="76">
        <f t="shared" ref="K10:K24" si="3">ROUND(J10/(B10-C10),3)*100</f>
        <v>73.5</v>
      </c>
      <c r="L10" s="67">
        <v>154</v>
      </c>
      <c r="M10" s="76">
        <f t="shared" ref="M10:M24" si="4">ROUND(L10/(B10-C10),3)*100</f>
        <v>39.6</v>
      </c>
      <c r="N10" s="67">
        <v>145</v>
      </c>
      <c r="O10" s="76">
        <f t="shared" ref="O10:O24" si="5">ROUND(N10/(B10-C10),3)*100</f>
        <v>37.299999999999997</v>
      </c>
      <c r="P10" s="67">
        <v>76</v>
      </c>
      <c r="Q10" s="76">
        <f t="shared" ref="Q10:Q24" si="6">100-E10-K10</f>
        <v>19.599999999999994</v>
      </c>
      <c r="R10" s="67">
        <v>78</v>
      </c>
      <c r="S10" s="76">
        <f>100-G10-M10</f>
        <v>19.999999999999993</v>
      </c>
      <c r="T10" s="67">
        <v>29</v>
      </c>
      <c r="U10" s="76">
        <f>100-I10-O10</f>
        <v>7.3999999999999986</v>
      </c>
      <c r="V10" s="67">
        <v>0</v>
      </c>
      <c r="W10" s="77">
        <f t="shared" ref="W10:W24" si="7">ROUND(V10/(B10-C10),1)</f>
        <v>0</v>
      </c>
      <c r="X10" s="67">
        <v>0</v>
      </c>
      <c r="Y10" s="76">
        <f t="shared" ref="Y10" si="8">ROUND(X10/(B10-C10),1)*100</f>
        <v>0</v>
      </c>
      <c r="Z10" s="67">
        <v>0</v>
      </c>
      <c r="AA10" s="76">
        <f t="shared" ref="AA10:AA23" si="9">ROUND(Z10/(B10-C10),3)*100</f>
        <v>0</v>
      </c>
    </row>
    <row r="11" spans="1:27">
      <c r="A11" s="75" t="s">
        <v>86</v>
      </c>
      <c r="B11" s="67">
        <v>540</v>
      </c>
      <c r="C11" s="67">
        <v>1</v>
      </c>
      <c r="D11" s="67">
        <v>34</v>
      </c>
      <c r="E11" s="76">
        <f t="shared" si="0"/>
        <v>6.3</v>
      </c>
      <c r="F11" s="67">
        <v>136</v>
      </c>
      <c r="G11" s="76">
        <f t="shared" si="1"/>
        <v>25.2</v>
      </c>
      <c r="H11" s="67">
        <v>182</v>
      </c>
      <c r="I11" s="76">
        <f t="shared" si="2"/>
        <v>33.800000000000004</v>
      </c>
      <c r="J11" s="67">
        <v>377</v>
      </c>
      <c r="K11" s="76">
        <f t="shared" si="3"/>
        <v>69.899999999999991</v>
      </c>
      <c r="L11" s="67">
        <v>227</v>
      </c>
      <c r="M11" s="76">
        <f t="shared" si="4"/>
        <v>42.1</v>
      </c>
      <c r="N11" s="67">
        <v>273</v>
      </c>
      <c r="O11" s="76">
        <f t="shared" si="5"/>
        <v>50.6</v>
      </c>
      <c r="P11" s="67">
        <v>128</v>
      </c>
      <c r="Q11" s="76">
        <f t="shared" si="6"/>
        <v>23.800000000000011</v>
      </c>
      <c r="R11" s="67">
        <v>166</v>
      </c>
      <c r="S11" s="76">
        <f>ROUND(R11/(B11-C11),3)*100</f>
        <v>30.8</v>
      </c>
      <c r="T11" s="67">
        <v>82</v>
      </c>
      <c r="U11" s="76">
        <f>ROUND(T11/(B11-C11),3)*100</f>
        <v>15.2</v>
      </c>
      <c r="V11" s="67">
        <v>0</v>
      </c>
      <c r="W11" s="77">
        <f t="shared" si="7"/>
        <v>0</v>
      </c>
      <c r="X11" s="67">
        <v>10</v>
      </c>
      <c r="Y11" s="76">
        <f>100-S11-M11-G11</f>
        <v>1.9000000000000021</v>
      </c>
      <c r="Z11" s="67">
        <v>2</v>
      </c>
      <c r="AA11" s="76">
        <f>100-I11-O11-U11</f>
        <v>0.39999999999998792</v>
      </c>
    </row>
    <row r="12" spans="1:27">
      <c r="A12" s="75" t="s">
        <v>87</v>
      </c>
      <c r="B12" s="67">
        <v>348</v>
      </c>
      <c r="C12" s="67">
        <v>1</v>
      </c>
      <c r="D12" s="67">
        <v>44</v>
      </c>
      <c r="E12" s="76">
        <f t="shared" si="0"/>
        <v>12.7</v>
      </c>
      <c r="F12" s="67">
        <v>206</v>
      </c>
      <c r="G12" s="76">
        <f t="shared" si="1"/>
        <v>59.4</v>
      </c>
      <c r="H12" s="67">
        <v>205</v>
      </c>
      <c r="I12" s="76">
        <f t="shared" si="2"/>
        <v>59.099999999999994</v>
      </c>
      <c r="J12" s="67">
        <v>259</v>
      </c>
      <c r="K12" s="76">
        <f t="shared" si="3"/>
        <v>74.599999999999994</v>
      </c>
      <c r="L12" s="67">
        <v>105</v>
      </c>
      <c r="M12" s="76">
        <f t="shared" si="4"/>
        <v>30.3</v>
      </c>
      <c r="N12" s="67">
        <v>134</v>
      </c>
      <c r="O12" s="76">
        <f t="shared" si="5"/>
        <v>38.6</v>
      </c>
      <c r="P12" s="67">
        <v>44</v>
      </c>
      <c r="Q12" s="76">
        <f t="shared" si="6"/>
        <v>12.700000000000003</v>
      </c>
      <c r="R12" s="67">
        <v>36</v>
      </c>
      <c r="S12" s="76">
        <f>100-G12-M12</f>
        <v>10.3</v>
      </c>
      <c r="T12" s="67">
        <v>8</v>
      </c>
      <c r="U12" s="76">
        <f>100-O12-I12</f>
        <v>2.3000000000000043</v>
      </c>
      <c r="V12" s="67">
        <v>0</v>
      </c>
      <c r="W12" s="77">
        <f t="shared" si="7"/>
        <v>0</v>
      </c>
      <c r="X12" s="67">
        <v>0</v>
      </c>
      <c r="Y12" s="76">
        <f>ROUND(X12/(B12-C12),3)*100</f>
        <v>0</v>
      </c>
      <c r="Z12" s="67">
        <v>0</v>
      </c>
      <c r="AA12" s="76">
        <f t="shared" si="9"/>
        <v>0</v>
      </c>
    </row>
    <row r="13" spans="1:27">
      <c r="A13" s="75" t="s">
        <v>88</v>
      </c>
      <c r="B13" s="67">
        <v>454</v>
      </c>
      <c r="C13" s="67">
        <v>2</v>
      </c>
      <c r="D13" s="67">
        <v>43</v>
      </c>
      <c r="E13" s="76">
        <f t="shared" si="0"/>
        <v>9.5</v>
      </c>
      <c r="F13" s="67">
        <v>169</v>
      </c>
      <c r="G13" s="76">
        <f t="shared" si="1"/>
        <v>37.4</v>
      </c>
      <c r="H13" s="67">
        <v>187</v>
      </c>
      <c r="I13" s="76">
        <f t="shared" si="2"/>
        <v>41.4</v>
      </c>
      <c r="J13" s="67">
        <v>331</v>
      </c>
      <c r="K13" s="76">
        <f t="shared" si="3"/>
        <v>73.2</v>
      </c>
      <c r="L13" s="67">
        <v>193</v>
      </c>
      <c r="M13" s="76">
        <f t="shared" si="4"/>
        <v>42.699999999999996</v>
      </c>
      <c r="N13" s="67">
        <v>210</v>
      </c>
      <c r="O13" s="76">
        <f t="shared" si="5"/>
        <v>46.5</v>
      </c>
      <c r="P13" s="67">
        <v>78</v>
      </c>
      <c r="Q13" s="76">
        <f t="shared" si="6"/>
        <v>17.299999999999997</v>
      </c>
      <c r="R13" s="67">
        <v>86</v>
      </c>
      <c r="S13" s="76">
        <f t="shared" ref="S13" si="10">ROUND(R13/(B13-C13),3)*100</f>
        <v>19</v>
      </c>
      <c r="T13" s="67">
        <v>54</v>
      </c>
      <c r="U13" s="76">
        <f t="shared" ref="U13:U24" si="11">ROUND(T13/(B13-C13),3)*100</f>
        <v>11.899999999999999</v>
      </c>
      <c r="V13" s="67">
        <v>0</v>
      </c>
      <c r="W13" s="77">
        <f t="shared" si="7"/>
        <v>0</v>
      </c>
      <c r="X13" s="67">
        <v>4</v>
      </c>
      <c r="Y13" s="76">
        <f>100-S13-M13-G13</f>
        <v>0.90000000000000568</v>
      </c>
      <c r="Z13" s="67">
        <v>1</v>
      </c>
      <c r="AA13" s="76">
        <f>100-I13-O13-U13</f>
        <v>0.20000000000000284</v>
      </c>
    </row>
    <row r="14" spans="1:27">
      <c r="A14" s="75" t="s">
        <v>89</v>
      </c>
      <c r="B14" s="67">
        <v>371</v>
      </c>
      <c r="C14" s="67">
        <v>4</v>
      </c>
      <c r="D14" s="67">
        <v>26</v>
      </c>
      <c r="E14" s="76">
        <f t="shared" si="0"/>
        <v>7.1</v>
      </c>
      <c r="F14" s="67">
        <v>157</v>
      </c>
      <c r="G14" s="76">
        <f t="shared" si="1"/>
        <v>42.8</v>
      </c>
      <c r="H14" s="67">
        <v>168</v>
      </c>
      <c r="I14" s="76">
        <f t="shared" si="2"/>
        <v>45.800000000000004</v>
      </c>
      <c r="J14" s="67">
        <v>266</v>
      </c>
      <c r="K14" s="76">
        <f t="shared" si="3"/>
        <v>72.5</v>
      </c>
      <c r="L14" s="67">
        <v>136</v>
      </c>
      <c r="M14" s="76">
        <f t="shared" si="4"/>
        <v>37.1</v>
      </c>
      <c r="N14" s="67">
        <v>164</v>
      </c>
      <c r="O14" s="76">
        <f t="shared" si="5"/>
        <v>44.7</v>
      </c>
      <c r="P14" s="67">
        <v>75</v>
      </c>
      <c r="Q14" s="76">
        <f t="shared" si="6"/>
        <v>20.400000000000006</v>
      </c>
      <c r="R14" s="67">
        <v>73</v>
      </c>
      <c r="S14" s="76">
        <f>ROUND(R14/(B14-C14),3)*100</f>
        <v>19.900000000000002</v>
      </c>
      <c r="T14" s="67">
        <v>34</v>
      </c>
      <c r="U14" s="76">
        <f t="shared" si="11"/>
        <v>9.3000000000000007</v>
      </c>
      <c r="V14" s="67">
        <v>0</v>
      </c>
      <c r="W14" s="77">
        <f t="shared" si="7"/>
        <v>0</v>
      </c>
      <c r="X14" s="67">
        <v>1</v>
      </c>
      <c r="Y14" s="76">
        <f>100-S14-M14-G14</f>
        <v>0.19999999999999574</v>
      </c>
      <c r="Z14" s="67">
        <v>1</v>
      </c>
      <c r="AA14" s="76">
        <f>100-I14-O14-U14</f>
        <v>0.19999999999999218</v>
      </c>
    </row>
    <row r="15" spans="1:27">
      <c r="A15" s="75" t="s">
        <v>90</v>
      </c>
      <c r="B15" s="67">
        <v>343</v>
      </c>
      <c r="C15" s="67">
        <v>1</v>
      </c>
      <c r="D15" s="67">
        <v>24</v>
      </c>
      <c r="E15" s="76">
        <f t="shared" si="0"/>
        <v>7.0000000000000009</v>
      </c>
      <c r="F15" s="67">
        <v>176</v>
      </c>
      <c r="G15" s="76">
        <f t="shared" si="1"/>
        <v>51.5</v>
      </c>
      <c r="H15" s="67">
        <v>164</v>
      </c>
      <c r="I15" s="76">
        <f t="shared" si="2"/>
        <v>48</v>
      </c>
      <c r="J15" s="67">
        <v>276</v>
      </c>
      <c r="K15" s="76">
        <f t="shared" si="3"/>
        <v>80.7</v>
      </c>
      <c r="L15" s="67">
        <v>138</v>
      </c>
      <c r="M15" s="76">
        <f t="shared" si="4"/>
        <v>40.400000000000006</v>
      </c>
      <c r="N15" s="67">
        <v>159</v>
      </c>
      <c r="O15" s="76">
        <f t="shared" si="5"/>
        <v>46.5</v>
      </c>
      <c r="P15" s="67">
        <v>42</v>
      </c>
      <c r="Q15" s="76">
        <f t="shared" si="6"/>
        <v>12.299999999999997</v>
      </c>
      <c r="R15" s="67">
        <v>28</v>
      </c>
      <c r="S15" s="76">
        <f>100-G15-M15</f>
        <v>8.0999999999999943</v>
      </c>
      <c r="T15" s="67">
        <v>19</v>
      </c>
      <c r="U15" s="76">
        <f>100-I15-O15</f>
        <v>5.5</v>
      </c>
      <c r="V15" s="67">
        <v>0</v>
      </c>
      <c r="W15" s="77">
        <f t="shared" si="7"/>
        <v>0</v>
      </c>
      <c r="X15" s="67">
        <v>0</v>
      </c>
      <c r="Y15" s="76">
        <f t="shared" ref="Y15:Y23" si="12">ROUND(X15/(B15-C15),3)*100</f>
        <v>0</v>
      </c>
      <c r="Z15" s="67">
        <v>0</v>
      </c>
      <c r="AA15" s="76">
        <f t="shared" si="9"/>
        <v>0</v>
      </c>
    </row>
    <row r="16" spans="1:27">
      <c r="A16" s="75" t="s">
        <v>91</v>
      </c>
      <c r="B16" s="67">
        <v>265</v>
      </c>
      <c r="C16" s="67">
        <v>3</v>
      </c>
      <c r="D16" s="67">
        <v>18</v>
      </c>
      <c r="E16" s="76">
        <f t="shared" si="0"/>
        <v>6.9</v>
      </c>
      <c r="F16" s="67">
        <v>18</v>
      </c>
      <c r="G16" s="76">
        <f t="shared" si="1"/>
        <v>6.9</v>
      </c>
      <c r="H16" s="67">
        <v>50</v>
      </c>
      <c r="I16" s="76">
        <f t="shared" si="2"/>
        <v>19.100000000000001</v>
      </c>
      <c r="J16" s="67">
        <v>203</v>
      </c>
      <c r="K16" s="76">
        <f t="shared" si="3"/>
        <v>77.5</v>
      </c>
      <c r="L16" s="67">
        <v>128</v>
      </c>
      <c r="M16" s="76">
        <f t="shared" si="4"/>
        <v>48.9</v>
      </c>
      <c r="N16" s="67">
        <v>171</v>
      </c>
      <c r="O16" s="76">
        <f t="shared" si="5"/>
        <v>65.3</v>
      </c>
      <c r="P16" s="67">
        <v>41</v>
      </c>
      <c r="Q16" s="76">
        <f t="shared" si="6"/>
        <v>15.599999999999994</v>
      </c>
      <c r="R16" s="67">
        <v>112</v>
      </c>
      <c r="S16" s="76">
        <f t="shared" ref="S16:S24" si="13">ROUND(R16/(B16-C16),3)*100</f>
        <v>42.699999999999996</v>
      </c>
      <c r="T16" s="67">
        <v>41</v>
      </c>
      <c r="U16" s="76">
        <f>100-I16-O16</f>
        <v>15.600000000000009</v>
      </c>
      <c r="V16" s="67">
        <v>0</v>
      </c>
      <c r="W16" s="77">
        <f t="shared" si="7"/>
        <v>0</v>
      </c>
      <c r="X16" s="67">
        <v>4</v>
      </c>
      <c r="Y16" s="76">
        <f>100-S16-M16-G16</f>
        <v>1.5000000000000053</v>
      </c>
      <c r="Z16" s="67">
        <v>0</v>
      </c>
      <c r="AA16" s="76">
        <f t="shared" si="9"/>
        <v>0</v>
      </c>
    </row>
    <row r="17" spans="1:27">
      <c r="A17" s="75" t="s">
        <v>92</v>
      </c>
      <c r="B17" s="67">
        <v>27</v>
      </c>
      <c r="C17" s="67">
        <v>9</v>
      </c>
      <c r="D17" s="67">
        <v>2</v>
      </c>
      <c r="E17" s="76">
        <f t="shared" si="0"/>
        <v>11.1</v>
      </c>
      <c r="F17" s="67">
        <v>1</v>
      </c>
      <c r="G17" s="76">
        <f t="shared" si="1"/>
        <v>5.6000000000000005</v>
      </c>
      <c r="H17" s="67">
        <v>5</v>
      </c>
      <c r="I17" s="76">
        <f t="shared" si="2"/>
        <v>27.800000000000004</v>
      </c>
      <c r="J17" s="67">
        <v>14</v>
      </c>
      <c r="K17" s="76">
        <f t="shared" si="3"/>
        <v>77.8</v>
      </c>
      <c r="L17" s="67">
        <v>6</v>
      </c>
      <c r="M17" s="76">
        <f t="shared" si="4"/>
        <v>33.300000000000004</v>
      </c>
      <c r="N17" s="67">
        <v>9</v>
      </c>
      <c r="O17" s="76">
        <f t="shared" si="5"/>
        <v>50</v>
      </c>
      <c r="P17" s="67">
        <v>2</v>
      </c>
      <c r="Q17" s="76">
        <f t="shared" si="6"/>
        <v>11.100000000000009</v>
      </c>
      <c r="R17" s="67">
        <v>11</v>
      </c>
      <c r="S17" s="76">
        <f>100-G17-M17</f>
        <v>61.1</v>
      </c>
      <c r="T17" s="67">
        <v>4</v>
      </c>
      <c r="U17" s="76">
        <f t="shared" ref="U17:U18" si="14">100-I17-O17</f>
        <v>22.199999999999989</v>
      </c>
      <c r="V17" s="67">
        <v>0</v>
      </c>
      <c r="W17" s="77">
        <f t="shared" si="7"/>
        <v>0</v>
      </c>
      <c r="X17" s="67">
        <v>0</v>
      </c>
      <c r="Y17" s="76">
        <f t="shared" si="12"/>
        <v>0</v>
      </c>
      <c r="Z17" s="67">
        <v>0</v>
      </c>
      <c r="AA17" s="76">
        <f t="shared" si="9"/>
        <v>0</v>
      </c>
    </row>
    <row r="18" spans="1:27">
      <c r="A18" s="75" t="s">
        <v>93</v>
      </c>
      <c r="B18" s="67">
        <v>16</v>
      </c>
      <c r="C18" s="67">
        <v>2</v>
      </c>
      <c r="D18" s="67">
        <v>1</v>
      </c>
      <c r="E18" s="76">
        <f t="shared" si="0"/>
        <v>7.1</v>
      </c>
      <c r="F18" s="67">
        <v>1</v>
      </c>
      <c r="G18" s="76">
        <f t="shared" si="1"/>
        <v>7.1</v>
      </c>
      <c r="H18" s="67">
        <v>1</v>
      </c>
      <c r="I18" s="76">
        <f t="shared" si="2"/>
        <v>7.1</v>
      </c>
      <c r="J18" s="67">
        <v>10</v>
      </c>
      <c r="K18" s="76">
        <f t="shared" si="3"/>
        <v>71.399999999999991</v>
      </c>
      <c r="L18" s="67">
        <v>2</v>
      </c>
      <c r="M18" s="76">
        <f t="shared" si="4"/>
        <v>14.299999999999999</v>
      </c>
      <c r="N18" s="67">
        <v>9</v>
      </c>
      <c r="O18" s="76">
        <f t="shared" si="5"/>
        <v>64.3</v>
      </c>
      <c r="P18" s="67">
        <v>3</v>
      </c>
      <c r="Q18" s="76">
        <f t="shared" si="6"/>
        <v>21.500000000000014</v>
      </c>
      <c r="R18" s="67">
        <v>10</v>
      </c>
      <c r="S18" s="76">
        <f t="shared" si="13"/>
        <v>71.399999999999991</v>
      </c>
      <c r="T18" s="67">
        <v>4</v>
      </c>
      <c r="U18" s="76">
        <f t="shared" si="14"/>
        <v>28.600000000000009</v>
      </c>
      <c r="V18" s="67">
        <v>0</v>
      </c>
      <c r="W18" s="77">
        <f t="shared" si="7"/>
        <v>0</v>
      </c>
      <c r="X18" s="67">
        <v>1</v>
      </c>
      <c r="Y18" s="76">
        <f>100-S18-M18-G18</f>
        <v>7.2000000000000099</v>
      </c>
      <c r="Z18" s="67">
        <v>0</v>
      </c>
      <c r="AA18" s="76">
        <f t="shared" si="9"/>
        <v>0</v>
      </c>
    </row>
    <row r="19" spans="1:27">
      <c r="A19" s="75" t="s">
        <v>94</v>
      </c>
      <c r="B19" s="67">
        <v>119</v>
      </c>
      <c r="C19" s="67">
        <v>1</v>
      </c>
      <c r="D19" s="67">
        <v>3</v>
      </c>
      <c r="E19" s="76">
        <f t="shared" si="0"/>
        <v>2.5</v>
      </c>
      <c r="F19" s="67">
        <v>16</v>
      </c>
      <c r="G19" s="76">
        <f t="shared" si="1"/>
        <v>13.600000000000001</v>
      </c>
      <c r="H19" s="67">
        <v>16</v>
      </c>
      <c r="I19" s="76">
        <f t="shared" si="2"/>
        <v>13.600000000000001</v>
      </c>
      <c r="J19" s="67">
        <v>98</v>
      </c>
      <c r="K19" s="76">
        <f t="shared" si="3"/>
        <v>83.1</v>
      </c>
      <c r="L19" s="67">
        <v>57</v>
      </c>
      <c r="M19" s="76">
        <f t="shared" si="4"/>
        <v>48.3</v>
      </c>
      <c r="N19" s="67">
        <v>76</v>
      </c>
      <c r="O19" s="76">
        <f t="shared" si="5"/>
        <v>64.400000000000006</v>
      </c>
      <c r="P19" s="67">
        <v>17</v>
      </c>
      <c r="Q19" s="76">
        <f t="shared" si="6"/>
        <v>14.400000000000006</v>
      </c>
      <c r="R19" s="67">
        <v>44</v>
      </c>
      <c r="S19" s="76">
        <f t="shared" si="13"/>
        <v>37.299999999999997</v>
      </c>
      <c r="T19" s="67">
        <v>24</v>
      </c>
      <c r="U19" s="76">
        <f t="shared" si="11"/>
        <v>20.3</v>
      </c>
      <c r="V19" s="67">
        <v>0</v>
      </c>
      <c r="W19" s="77">
        <f t="shared" si="7"/>
        <v>0</v>
      </c>
      <c r="X19" s="67">
        <v>1</v>
      </c>
      <c r="Y19" s="76">
        <f>100-S19-M19-G19</f>
        <v>0.80000000000000426</v>
      </c>
      <c r="Z19" s="67">
        <v>2</v>
      </c>
      <c r="AA19" s="76">
        <f>100-I19-O19-U19</f>
        <v>1.6999999999999993</v>
      </c>
    </row>
    <row r="20" spans="1:27">
      <c r="A20" s="75" t="s">
        <v>95</v>
      </c>
      <c r="B20" s="67">
        <v>3</v>
      </c>
      <c r="C20" s="67">
        <v>1</v>
      </c>
      <c r="D20" s="67">
        <v>1</v>
      </c>
      <c r="E20" s="76">
        <f t="shared" si="0"/>
        <v>50</v>
      </c>
      <c r="F20" s="67">
        <v>0</v>
      </c>
      <c r="G20" s="76">
        <f t="shared" si="1"/>
        <v>0</v>
      </c>
      <c r="H20" s="67">
        <v>0</v>
      </c>
      <c r="I20" s="76">
        <f t="shared" si="2"/>
        <v>0</v>
      </c>
      <c r="J20" s="67">
        <v>1</v>
      </c>
      <c r="K20" s="76">
        <f t="shared" si="3"/>
        <v>50</v>
      </c>
      <c r="L20" s="67">
        <v>0</v>
      </c>
      <c r="M20" s="76">
        <f t="shared" si="4"/>
        <v>0</v>
      </c>
      <c r="N20" s="67">
        <v>2</v>
      </c>
      <c r="O20" s="76">
        <f t="shared" si="5"/>
        <v>100</v>
      </c>
      <c r="P20" s="67">
        <v>0</v>
      </c>
      <c r="Q20" s="76">
        <f t="shared" si="6"/>
        <v>0</v>
      </c>
      <c r="R20" s="67">
        <v>2</v>
      </c>
      <c r="S20" s="76">
        <f t="shared" si="13"/>
        <v>100</v>
      </c>
      <c r="T20" s="67">
        <v>0</v>
      </c>
      <c r="U20" s="76">
        <f t="shared" si="11"/>
        <v>0</v>
      </c>
      <c r="V20" s="67">
        <v>0</v>
      </c>
      <c r="W20" s="77">
        <f t="shared" si="7"/>
        <v>0</v>
      </c>
      <c r="X20" s="67">
        <v>0</v>
      </c>
      <c r="Y20" s="76">
        <f t="shared" si="12"/>
        <v>0</v>
      </c>
      <c r="Z20" s="67">
        <v>0</v>
      </c>
      <c r="AA20" s="76">
        <f t="shared" si="9"/>
        <v>0</v>
      </c>
    </row>
    <row r="21" spans="1:27">
      <c r="A21" s="75" t="s">
        <v>96</v>
      </c>
      <c r="B21" s="67">
        <v>4</v>
      </c>
      <c r="C21" s="67">
        <v>1</v>
      </c>
      <c r="D21" s="67">
        <v>2</v>
      </c>
      <c r="E21" s="76">
        <f t="shared" si="0"/>
        <v>66.7</v>
      </c>
      <c r="F21" s="67">
        <v>1</v>
      </c>
      <c r="G21" s="76">
        <f t="shared" si="1"/>
        <v>33.300000000000004</v>
      </c>
      <c r="H21" s="67">
        <v>3</v>
      </c>
      <c r="I21" s="76">
        <f t="shared" si="2"/>
        <v>100</v>
      </c>
      <c r="J21" s="67">
        <v>1</v>
      </c>
      <c r="K21" s="76">
        <f t="shared" si="3"/>
        <v>33.300000000000004</v>
      </c>
      <c r="L21" s="67">
        <v>1</v>
      </c>
      <c r="M21" s="76">
        <f t="shared" si="4"/>
        <v>33.300000000000004</v>
      </c>
      <c r="N21" s="67">
        <v>0</v>
      </c>
      <c r="O21" s="76">
        <f t="shared" si="5"/>
        <v>0</v>
      </c>
      <c r="P21" s="67">
        <v>0</v>
      </c>
      <c r="Q21" s="76">
        <f t="shared" si="6"/>
        <v>0</v>
      </c>
      <c r="R21" s="67">
        <v>1</v>
      </c>
      <c r="S21" s="76">
        <f>100-G21-M21</f>
        <v>33.399999999999984</v>
      </c>
      <c r="T21" s="67">
        <v>0</v>
      </c>
      <c r="U21" s="76">
        <f t="shared" si="11"/>
        <v>0</v>
      </c>
      <c r="V21" s="67">
        <v>0</v>
      </c>
      <c r="W21" s="77">
        <f t="shared" si="7"/>
        <v>0</v>
      </c>
      <c r="X21" s="67">
        <v>0</v>
      </c>
      <c r="Y21" s="76">
        <f t="shared" si="12"/>
        <v>0</v>
      </c>
      <c r="Z21" s="67">
        <v>0</v>
      </c>
      <c r="AA21" s="76">
        <f t="shared" si="9"/>
        <v>0</v>
      </c>
    </row>
    <row r="22" spans="1:27">
      <c r="A22" s="75" t="s">
        <v>97</v>
      </c>
      <c r="B22" s="67">
        <v>5</v>
      </c>
      <c r="C22" s="67">
        <v>0</v>
      </c>
      <c r="D22" s="67">
        <v>2</v>
      </c>
      <c r="E22" s="76">
        <f t="shared" si="0"/>
        <v>40</v>
      </c>
      <c r="F22" s="67">
        <v>3</v>
      </c>
      <c r="G22" s="76">
        <f t="shared" si="1"/>
        <v>60</v>
      </c>
      <c r="H22" s="67">
        <v>5</v>
      </c>
      <c r="I22" s="76">
        <f t="shared" si="2"/>
        <v>100</v>
      </c>
      <c r="J22" s="67">
        <v>3</v>
      </c>
      <c r="K22" s="76">
        <f t="shared" si="3"/>
        <v>60</v>
      </c>
      <c r="L22" s="67">
        <v>2</v>
      </c>
      <c r="M22" s="76">
        <f t="shared" si="4"/>
        <v>40</v>
      </c>
      <c r="N22" s="67">
        <v>0</v>
      </c>
      <c r="O22" s="76">
        <f t="shared" si="5"/>
        <v>0</v>
      </c>
      <c r="P22" s="67">
        <v>0</v>
      </c>
      <c r="Q22" s="76">
        <f t="shared" si="6"/>
        <v>0</v>
      </c>
      <c r="R22" s="67">
        <v>0</v>
      </c>
      <c r="S22" s="76">
        <f t="shared" si="13"/>
        <v>0</v>
      </c>
      <c r="T22" s="67">
        <v>0</v>
      </c>
      <c r="U22" s="76">
        <f t="shared" si="11"/>
        <v>0</v>
      </c>
      <c r="V22" s="67">
        <v>0</v>
      </c>
      <c r="W22" s="77">
        <f t="shared" si="7"/>
        <v>0</v>
      </c>
      <c r="X22" s="67">
        <v>0</v>
      </c>
      <c r="Y22" s="76">
        <f t="shared" si="12"/>
        <v>0</v>
      </c>
      <c r="Z22" s="67">
        <v>0</v>
      </c>
      <c r="AA22" s="76">
        <f t="shared" si="9"/>
        <v>0</v>
      </c>
    </row>
    <row r="23" spans="1:27">
      <c r="A23" s="75" t="s">
        <v>98</v>
      </c>
      <c r="B23" s="67">
        <v>2</v>
      </c>
      <c r="C23" s="67">
        <v>0</v>
      </c>
      <c r="D23" s="67">
        <v>0</v>
      </c>
      <c r="E23" s="76">
        <f t="shared" si="0"/>
        <v>0</v>
      </c>
      <c r="F23" s="67">
        <v>0</v>
      </c>
      <c r="G23" s="76">
        <f t="shared" si="1"/>
        <v>0</v>
      </c>
      <c r="H23" s="67">
        <v>0</v>
      </c>
      <c r="I23" s="76">
        <f t="shared" si="2"/>
        <v>0</v>
      </c>
      <c r="J23" s="67">
        <v>0</v>
      </c>
      <c r="K23" s="76">
        <f t="shared" si="3"/>
        <v>0</v>
      </c>
      <c r="L23" s="67">
        <v>2</v>
      </c>
      <c r="M23" s="76">
        <f t="shared" si="4"/>
        <v>100</v>
      </c>
      <c r="N23" s="67">
        <v>0</v>
      </c>
      <c r="O23" s="76">
        <f t="shared" si="5"/>
        <v>0</v>
      </c>
      <c r="P23" s="67">
        <v>2</v>
      </c>
      <c r="Q23" s="76">
        <f t="shared" si="6"/>
        <v>100</v>
      </c>
      <c r="R23" s="67">
        <v>0</v>
      </c>
      <c r="S23" s="76">
        <f t="shared" si="13"/>
        <v>0</v>
      </c>
      <c r="T23" s="67">
        <v>2</v>
      </c>
      <c r="U23" s="76">
        <f t="shared" si="11"/>
        <v>100</v>
      </c>
      <c r="V23" s="67">
        <v>0</v>
      </c>
      <c r="W23" s="77">
        <f t="shared" si="7"/>
        <v>0</v>
      </c>
      <c r="X23" s="67">
        <v>0</v>
      </c>
      <c r="Y23" s="76">
        <f t="shared" si="12"/>
        <v>0</v>
      </c>
      <c r="Z23" s="67">
        <v>0</v>
      </c>
      <c r="AA23" s="76">
        <f t="shared" si="9"/>
        <v>0</v>
      </c>
    </row>
    <row r="24" spans="1:27">
      <c r="A24" s="75" t="s">
        <v>99</v>
      </c>
      <c r="B24" s="67">
        <f>SUM(B9:B23)</f>
        <v>3191</v>
      </c>
      <c r="C24" s="67">
        <f>SUM(C9:C23)</f>
        <v>28</v>
      </c>
      <c r="D24" s="67">
        <f>SUM(D9:D23)</f>
        <v>266</v>
      </c>
      <c r="E24" s="76">
        <f t="shared" si="0"/>
        <v>8.4</v>
      </c>
      <c r="F24" s="67">
        <f>SUM(F9:F23)</f>
        <v>1208</v>
      </c>
      <c r="G24" s="76">
        <f t="shared" si="1"/>
        <v>38.200000000000003</v>
      </c>
      <c r="H24" s="67">
        <f>SUM(H9:H23)</f>
        <v>1403</v>
      </c>
      <c r="I24" s="76">
        <f t="shared" si="2"/>
        <v>44.4</v>
      </c>
      <c r="J24" s="67">
        <f>SUM(J9:J23)</f>
        <v>2361</v>
      </c>
      <c r="K24" s="76">
        <f t="shared" si="3"/>
        <v>74.599999999999994</v>
      </c>
      <c r="L24" s="67">
        <f>SUM(L9:L23)</f>
        <v>1257</v>
      </c>
      <c r="M24" s="76">
        <f t="shared" si="4"/>
        <v>39.700000000000003</v>
      </c>
      <c r="N24" s="67">
        <f>SUM(N9:N23)</f>
        <v>1435</v>
      </c>
      <c r="O24" s="76">
        <f t="shared" si="5"/>
        <v>45.4</v>
      </c>
      <c r="P24" s="67">
        <f>SUM(P9:P23)</f>
        <v>536</v>
      </c>
      <c r="Q24" s="76">
        <f t="shared" si="6"/>
        <v>17</v>
      </c>
      <c r="R24" s="67">
        <f>SUM(R9:R23)</f>
        <v>677</v>
      </c>
      <c r="S24" s="76">
        <f t="shared" si="13"/>
        <v>21.4</v>
      </c>
      <c r="T24" s="67">
        <f>SUM(T9:T23)</f>
        <v>319</v>
      </c>
      <c r="U24" s="76">
        <f t="shared" si="11"/>
        <v>10.100000000000001</v>
      </c>
      <c r="V24" s="67">
        <v>0</v>
      </c>
      <c r="W24" s="77">
        <f t="shared" si="7"/>
        <v>0</v>
      </c>
      <c r="X24" s="67">
        <f>SUM(X9:X23)</f>
        <v>21</v>
      </c>
      <c r="Y24" s="76">
        <f>100-S24-M24-G24</f>
        <v>0.69999999999998863</v>
      </c>
      <c r="Z24" s="67">
        <f>SUM(Z9:Z23)</f>
        <v>6</v>
      </c>
      <c r="AA24" s="76">
        <f>100-I24-O24-U24</f>
        <v>0.10000000000000142</v>
      </c>
    </row>
    <row r="25" spans="1:27">
      <c r="E25" s="78"/>
      <c r="F25" s="78"/>
      <c r="G25" s="78"/>
      <c r="H25" s="78"/>
    </row>
    <row r="26" spans="1:27">
      <c r="A26" s="109" t="s">
        <v>100</v>
      </c>
      <c r="B26" s="109"/>
      <c r="C26" s="109"/>
      <c r="D26" s="109"/>
      <c r="E26" s="109"/>
      <c r="F26" s="79"/>
      <c r="G26" s="79"/>
      <c r="H26" s="80" t="s">
        <v>102</v>
      </c>
      <c r="N26" s="119" t="s">
        <v>101</v>
      </c>
      <c r="O26" s="119"/>
      <c r="P26" s="119"/>
      <c r="Q26" s="120"/>
      <c r="R26" s="120"/>
      <c r="S26" s="120"/>
      <c r="T26" s="120"/>
      <c r="U26" s="120"/>
      <c r="V26" s="120"/>
      <c r="W26" s="79"/>
    </row>
    <row r="27" spans="1:27" ht="15.75" customHeight="1">
      <c r="E27" s="78"/>
      <c r="F27" s="78"/>
      <c r="G27" s="78"/>
      <c r="H27" s="111" t="s">
        <v>108</v>
      </c>
      <c r="I27" s="111" t="s">
        <v>109</v>
      </c>
      <c r="J27" s="111" t="s">
        <v>83</v>
      </c>
      <c r="K27" s="110" t="s">
        <v>105</v>
      </c>
      <c r="L27" s="110"/>
      <c r="M27" s="84"/>
      <c r="N27" s="114" t="s">
        <v>103</v>
      </c>
      <c r="O27" s="114" t="s">
        <v>104</v>
      </c>
      <c r="P27" s="114" t="s">
        <v>83</v>
      </c>
      <c r="Q27" s="115" t="s">
        <v>105</v>
      </c>
      <c r="R27" s="115"/>
      <c r="S27" s="115"/>
      <c r="T27" s="115"/>
      <c r="U27" s="115"/>
      <c r="V27" s="115"/>
      <c r="W27" s="114" t="s">
        <v>106</v>
      </c>
      <c r="X27" s="114" t="s">
        <v>107</v>
      </c>
    </row>
    <row r="28" spans="1:27" s="72" customFormat="1" ht="114.75">
      <c r="A28" s="74" t="s">
        <v>24</v>
      </c>
      <c r="B28" s="74" t="s">
        <v>110</v>
      </c>
      <c r="C28" s="74" t="s">
        <v>104</v>
      </c>
      <c r="D28" s="74" t="s">
        <v>83</v>
      </c>
      <c r="E28" s="74" t="s">
        <v>111</v>
      </c>
      <c r="F28" s="81"/>
      <c r="G28" s="81"/>
      <c r="H28" s="112"/>
      <c r="I28" s="112"/>
      <c r="J28" s="112"/>
      <c r="K28" s="82" t="s">
        <v>116</v>
      </c>
      <c r="L28" s="82" t="s">
        <v>117</v>
      </c>
      <c r="N28" s="114"/>
      <c r="O28" s="114"/>
      <c r="P28" s="114"/>
      <c r="Q28" s="74" t="s">
        <v>112</v>
      </c>
      <c r="R28" s="74" t="s">
        <v>113</v>
      </c>
      <c r="S28" s="74" t="s">
        <v>83</v>
      </c>
      <c r="T28" s="82" t="s">
        <v>114</v>
      </c>
      <c r="U28" s="82" t="s">
        <v>115</v>
      </c>
      <c r="V28" s="74" t="s">
        <v>83</v>
      </c>
      <c r="W28" s="114"/>
      <c r="X28" s="114"/>
    </row>
    <row r="29" spans="1:27" ht="21.75" customHeight="1">
      <c r="A29" s="67" t="s">
        <v>84</v>
      </c>
      <c r="B29" s="67">
        <f t="shared" ref="B29:B42" si="15">B9-C9</f>
        <v>303</v>
      </c>
      <c r="C29" s="67">
        <v>234</v>
      </c>
      <c r="D29" s="67">
        <f>ROUND(C29/B29,3)*100</f>
        <v>77.2</v>
      </c>
      <c r="E29" s="67">
        <v>3</v>
      </c>
      <c r="F29" s="68"/>
      <c r="G29" s="68"/>
      <c r="H29" s="67">
        <v>344</v>
      </c>
      <c r="I29" s="67">
        <v>71</v>
      </c>
      <c r="J29" s="67">
        <v>23.3</v>
      </c>
      <c r="K29" s="67">
        <v>90</v>
      </c>
      <c r="L29" s="67">
        <v>16</v>
      </c>
      <c r="M29" s="68"/>
      <c r="N29" s="67">
        <v>12</v>
      </c>
      <c r="O29" s="67">
        <v>0</v>
      </c>
      <c r="P29" s="67">
        <v>0</v>
      </c>
      <c r="Q29" s="67">
        <v>0</v>
      </c>
      <c r="R29" s="67">
        <v>0</v>
      </c>
      <c r="S29" s="67">
        <v>0</v>
      </c>
      <c r="T29" s="67">
        <v>12</v>
      </c>
      <c r="U29" s="67">
        <v>0</v>
      </c>
      <c r="V29" s="67">
        <v>0</v>
      </c>
      <c r="W29" s="67">
        <f t="shared" ref="W29:W45" si="16">C29+E29+O29</f>
        <v>237</v>
      </c>
      <c r="X29" s="67">
        <f t="shared" ref="X29:X43" si="17">ROUND(W29/(E29+B9),3)*100</f>
        <v>76.900000000000006</v>
      </c>
    </row>
    <row r="30" spans="1:27">
      <c r="A30" s="67" t="s">
        <v>85</v>
      </c>
      <c r="B30" s="67">
        <f t="shared" si="15"/>
        <v>389</v>
      </c>
      <c r="C30" s="67">
        <v>304</v>
      </c>
      <c r="D30" s="67">
        <f t="shared" ref="D30:D44" si="18">ROUND(C30/B30,3)*100</f>
        <v>78.100000000000009</v>
      </c>
      <c r="E30" s="67">
        <v>5</v>
      </c>
      <c r="F30" s="68"/>
      <c r="G30" s="68"/>
      <c r="H30" s="67">
        <v>414</v>
      </c>
      <c r="I30" s="67">
        <v>81</v>
      </c>
      <c r="J30" s="67">
        <v>20.8</v>
      </c>
      <c r="K30" s="67">
        <v>102</v>
      </c>
      <c r="L30" s="67">
        <v>0</v>
      </c>
      <c r="M30" s="68"/>
      <c r="N30" s="67">
        <v>12</v>
      </c>
      <c r="O30" s="67">
        <v>3</v>
      </c>
      <c r="P30" s="67">
        <v>25</v>
      </c>
      <c r="Q30" s="67">
        <v>1</v>
      </c>
      <c r="R30" s="67">
        <v>0</v>
      </c>
      <c r="S30" s="67">
        <v>0</v>
      </c>
      <c r="T30" s="67">
        <v>11</v>
      </c>
      <c r="U30" s="67">
        <v>3</v>
      </c>
      <c r="V30" s="67">
        <v>27.3</v>
      </c>
      <c r="W30" s="67">
        <f t="shared" si="16"/>
        <v>312</v>
      </c>
      <c r="X30" s="67">
        <f t="shared" si="17"/>
        <v>79.2</v>
      </c>
    </row>
    <row r="31" spans="1:27">
      <c r="A31" s="67" t="s">
        <v>86</v>
      </c>
      <c r="B31" s="67">
        <f t="shared" si="15"/>
        <v>539</v>
      </c>
      <c r="C31" s="67">
        <v>438</v>
      </c>
      <c r="D31" s="67">
        <f t="shared" si="18"/>
        <v>81.3</v>
      </c>
      <c r="E31" s="67">
        <v>2</v>
      </c>
      <c r="F31" s="68"/>
      <c r="G31" s="68"/>
      <c r="H31" s="67">
        <v>564</v>
      </c>
      <c r="I31" s="67">
        <v>70</v>
      </c>
      <c r="J31" s="67">
        <v>13</v>
      </c>
      <c r="K31" s="67">
        <v>78</v>
      </c>
      <c r="L31" s="67">
        <v>15</v>
      </c>
      <c r="M31" s="68"/>
      <c r="N31" s="67">
        <v>79</v>
      </c>
      <c r="O31" s="67">
        <v>31</v>
      </c>
      <c r="P31" s="67">
        <v>39.200000000000003</v>
      </c>
      <c r="Q31" s="67">
        <v>24</v>
      </c>
      <c r="R31" s="67">
        <v>13</v>
      </c>
      <c r="S31" s="67">
        <v>54.2</v>
      </c>
      <c r="T31" s="67">
        <v>55</v>
      </c>
      <c r="U31" s="67">
        <v>18</v>
      </c>
      <c r="V31" s="67">
        <v>32.700000000000003</v>
      </c>
      <c r="W31" s="67">
        <f t="shared" si="16"/>
        <v>471</v>
      </c>
      <c r="X31" s="67">
        <f t="shared" si="17"/>
        <v>86.9</v>
      </c>
    </row>
    <row r="32" spans="1:27">
      <c r="A32" s="67" t="s">
        <v>87</v>
      </c>
      <c r="B32" s="67">
        <f t="shared" si="15"/>
        <v>347</v>
      </c>
      <c r="C32" s="67">
        <v>228</v>
      </c>
      <c r="D32" s="67">
        <f t="shared" si="18"/>
        <v>65.7</v>
      </c>
      <c r="E32" s="67">
        <v>5</v>
      </c>
      <c r="F32" s="68"/>
      <c r="G32" s="68"/>
      <c r="H32" s="67">
        <v>396</v>
      </c>
      <c r="I32" s="67">
        <v>118</v>
      </c>
      <c r="J32" s="67">
        <v>33.900000000000006</v>
      </c>
      <c r="K32" s="67">
        <v>134</v>
      </c>
      <c r="L32" s="67">
        <v>27</v>
      </c>
      <c r="M32" s="68"/>
      <c r="N32" s="67">
        <v>13</v>
      </c>
      <c r="O32" s="67">
        <v>2</v>
      </c>
      <c r="P32" s="67">
        <v>15.4</v>
      </c>
      <c r="Q32" s="67">
        <v>0</v>
      </c>
      <c r="R32" s="67">
        <v>0</v>
      </c>
      <c r="S32" s="67">
        <v>0</v>
      </c>
      <c r="T32" s="67">
        <v>13</v>
      </c>
      <c r="U32" s="67">
        <v>2</v>
      </c>
      <c r="V32" s="67">
        <v>15.4</v>
      </c>
      <c r="W32" s="67">
        <f t="shared" si="16"/>
        <v>235</v>
      </c>
      <c r="X32" s="67">
        <f t="shared" si="17"/>
        <v>66.600000000000009</v>
      </c>
    </row>
    <row r="33" spans="1:27">
      <c r="A33" s="67" t="s">
        <v>88</v>
      </c>
      <c r="B33" s="67">
        <f t="shared" si="15"/>
        <v>452</v>
      </c>
      <c r="C33" s="67">
        <v>378</v>
      </c>
      <c r="D33" s="67">
        <f t="shared" si="18"/>
        <v>83.6</v>
      </c>
      <c r="E33" s="67">
        <v>4</v>
      </c>
      <c r="F33" s="68"/>
      <c r="G33" s="68"/>
      <c r="H33" s="67">
        <v>492</v>
      </c>
      <c r="I33" s="67">
        <v>69</v>
      </c>
      <c r="J33" s="67">
        <v>15.2</v>
      </c>
      <c r="K33" s="67">
        <v>99</v>
      </c>
      <c r="L33" s="67">
        <v>5</v>
      </c>
      <c r="M33" s="68"/>
      <c r="N33" s="67">
        <v>14</v>
      </c>
      <c r="O33" s="67">
        <v>6</v>
      </c>
      <c r="P33" s="67">
        <v>42.9</v>
      </c>
      <c r="Q33" s="67">
        <v>0</v>
      </c>
      <c r="R33" s="67">
        <v>0</v>
      </c>
      <c r="S33" s="67">
        <v>0</v>
      </c>
      <c r="T33" s="67">
        <v>14</v>
      </c>
      <c r="U33" s="67">
        <v>6</v>
      </c>
      <c r="V33" s="67">
        <v>42.9</v>
      </c>
      <c r="W33" s="67">
        <f t="shared" si="16"/>
        <v>388</v>
      </c>
      <c r="X33" s="67">
        <f t="shared" si="17"/>
        <v>84.7</v>
      </c>
    </row>
    <row r="34" spans="1:27">
      <c r="A34" s="67" t="s">
        <v>89</v>
      </c>
      <c r="B34" s="67">
        <f t="shared" si="15"/>
        <v>367</v>
      </c>
      <c r="C34" s="67">
        <v>305</v>
      </c>
      <c r="D34" s="67">
        <f t="shared" si="18"/>
        <v>83.1</v>
      </c>
      <c r="E34" s="67">
        <v>1</v>
      </c>
      <c r="F34" s="68"/>
      <c r="G34" s="68"/>
      <c r="H34" s="67">
        <v>401</v>
      </c>
      <c r="I34" s="67">
        <v>60</v>
      </c>
      <c r="J34" s="67">
        <v>16.2</v>
      </c>
      <c r="K34" s="67">
        <v>79</v>
      </c>
      <c r="L34" s="67">
        <v>9</v>
      </c>
      <c r="M34" s="83"/>
      <c r="N34" s="67">
        <v>33</v>
      </c>
      <c r="O34" s="67">
        <v>7</v>
      </c>
      <c r="P34" s="67">
        <v>21.2</v>
      </c>
      <c r="Q34" s="67">
        <v>15</v>
      </c>
      <c r="R34" s="67">
        <v>6</v>
      </c>
      <c r="S34" s="67">
        <v>40</v>
      </c>
      <c r="T34" s="67">
        <v>18</v>
      </c>
      <c r="U34" s="67">
        <v>1</v>
      </c>
      <c r="V34" s="67">
        <v>5.6000000000000005</v>
      </c>
      <c r="W34" s="67">
        <f t="shared" si="16"/>
        <v>313</v>
      </c>
      <c r="X34" s="67">
        <f t="shared" si="17"/>
        <v>84.1</v>
      </c>
    </row>
    <row r="35" spans="1:27">
      <c r="A35" s="67" t="s">
        <v>90</v>
      </c>
      <c r="B35" s="67">
        <f t="shared" si="15"/>
        <v>342</v>
      </c>
      <c r="C35" s="67">
        <v>289</v>
      </c>
      <c r="D35" s="67">
        <f t="shared" si="18"/>
        <v>84.5</v>
      </c>
      <c r="E35" s="67">
        <v>4</v>
      </c>
      <c r="F35" s="68"/>
      <c r="G35" s="68"/>
      <c r="H35" s="67">
        <v>419</v>
      </c>
      <c r="I35" s="67">
        <v>54</v>
      </c>
      <c r="J35" s="67">
        <v>15.7</v>
      </c>
      <c r="K35" s="67">
        <v>115</v>
      </c>
      <c r="L35" s="67">
        <v>11</v>
      </c>
      <c r="M35" s="83"/>
      <c r="N35" s="67">
        <v>2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2</v>
      </c>
      <c r="U35" s="67">
        <v>0</v>
      </c>
      <c r="V35" s="67">
        <v>0</v>
      </c>
      <c r="W35" s="67">
        <f t="shared" si="16"/>
        <v>293</v>
      </c>
      <c r="X35" s="67">
        <f t="shared" si="17"/>
        <v>84.399999999999991</v>
      </c>
    </row>
    <row r="36" spans="1:27">
      <c r="A36" s="67" t="s">
        <v>91</v>
      </c>
      <c r="B36" s="67">
        <f t="shared" si="15"/>
        <v>262</v>
      </c>
      <c r="C36" s="67">
        <v>241</v>
      </c>
      <c r="D36" s="67">
        <f t="shared" si="18"/>
        <v>92</v>
      </c>
      <c r="E36" s="67">
        <v>0</v>
      </c>
      <c r="F36" s="68"/>
      <c r="G36" s="68"/>
      <c r="H36" s="67">
        <v>267</v>
      </c>
      <c r="I36" s="67">
        <v>14</v>
      </c>
      <c r="J36" s="67">
        <v>5.3</v>
      </c>
      <c r="K36" s="67">
        <v>18</v>
      </c>
      <c r="L36" s="67">
        <v>0</v>
      </c>
      <c r="M36" s="68"/>
      <c r="N36" s="67">
        <v>39</v>
      </c>
      <c r="O36" s="67">
        <v>8</v>
      </c>
      <c r="P36" s="67">
        <v>20.5</v>
      </c>
      <c r="Q36" s="67">
        <v>1</v>
      </c>
      <c r="R36" s="67">
        <v>0</v>
      </c>
      <c r="S36" s="67">
        <v>0</v>
      </c>
      <c r="T36" s="67">
        <v>38</v>
      </c>
      <c r="U36" s="67">
        <v>8</v>
      </c>
      <c r="V36" s="67">
        <v>21.099999999999998</v>
      </c>
      <c r="W36" s="67">
        <f t="shared" si="16"/>
        <v>249</v>
      </c>
      <c r="X36" s="67">
        <f t="shared" si="17"/>
        <v>94</v>
      </c>
    </row>
    <row r="37" spans="1:27">
      <c r="A37" s="67" t="s">
        <v>92</v>
      </c>
      <c r="B37" s="67">
        <f t="shared" si="15"/>
        <v>18</v>
      </c>
      <c r="C37" s="67">
        <v>14</v>
      </c>
      <c r="D37" s="67">
        <f t="shared" si="18"/>
        <v>77.8</v>
      </c>
      <c r="E37" s="67">
        <v>0</v>
      </c>
      <c r="F37" s="68"/>
      <c r="G37" s="68"/>
      <c r="H37" s="67">
        <v>244</v>
      </c>
      <c r="I37" s="67">
        <v>1</v>
      </c>
      <c r="J37" s="67">
        <v>3.6999999999999997</v>
      </c>
      <c r="K37" s="67">
        <v>227</v>
      </c>
      <c r="L37" s="67">
        <v>0</v>
      </c>
      <c r="M37" s="68"/>
      <c r="N37" s="67">
        <v>9</v>
      </c>
      <c r="O37" s="67">
        <v>3</v>
      </c>
      <c r="P37" s="67">
        <v>33.300000000000004</v>
      </c>
      <c r="Q37" s="67">
        <v>1</v>
      </c>
      <c r="R37" s="67">
        <v>0</v>
      </c>
      <c r="S37" s="67">
        <v>0</v>
      </c>
      <c r="T37" s="67">
        <v>8</v>
      </c>
      <c r="U37" s="67">
        <v>3</v>
      </c>
      <c r="V37" s="67">
        <v>37.5</v>
      </c>
      <c r="W37" s="67">
        <f t="shared" si="16"/>
        <v>17</v>
      </c>
      <c r="X37" s="67">
        <f t="shared" si="17"/>
        <v>63</v>
      </c>
    </row>
    <row r="38" spans="1:27">
      <c r="A38" s="67" t="s">
        <v>93</v>
      </c>
      <c r="B38" s="67">
        <f t="shared" si="15"/>
        <v>14</v>
      </c>
      <c r="C38" s="67">
        <v>9</v>
      </c>
      <c r="D38" s="67">
        <f t="shared" si="18"/>
        <v>64.3</v>
      </c>
      <c r="E38" s="67">
        <v>0</v>
      </c>
      <c r="F38" s="68"/>
      <c r="G38" s="68"/>
      <c r="H38" s="67">
        <v>160</v>
      </c>
      <c r="I38" s="67">
        <v>4</v>
      </c>
      <c r="J38" s="67">
        <v>25</v>
      </c>
      <c r="K38" s="67">
        <v>150</v>
      </c>
      <c r="L38" s="67">
        <v>0</v>
      </c>
      <c r="M38" s="68"/>
      <c r="N38" s="67">
        <v>10</v>
      </c>
      <c r="O38" s="67">
        <v>1</v>
      </c>
      <c r="P38" s="67">
        <v>10</v>
      </c>
      <c r="Q38" s="67">
        <v>1</v>
      </c>
      <c r="R38" s="67">
        <v>0</v>
      </c>
      <c r="S38" s="67">
        <v>0</v>
      </c>
      <c r="T38" s="67">
        <v>9</v>
      </c>
      <c r="U38" s="67">
        <v>1</v>
      </c>
      <c r="V38" s="67">
        <v>11.1</v>
      </c>
      <c r="W38" s="67">
        <f t="shared" si="16"/>
        <v>10</v>
      </c>
      <c r="X38" s="67">
        <f t="shared" si="17"/>
        <v>62.5</v>
      </c>
    </row>
    <row r="39" spans="1:27">
      <c r="A39" s="67" t="s">
        <v>94</v>
      </c>
      <c r="B39" s="67">
        <f t="shared" si="15"/>
        <v>118</v>
      </c>
      <c r="C39" s="67">
        <v>96</v>
      </c>
      <c r="D39" s="67">
        <f t="shared" si="18"/>
        <v>81.399999999999991</v>
      </c>
      <c r="E39" s="67">
        <v>3</v>
      </c>
      <c r="F39" s="68"/>
      <c r="G39" s="68"/>
      <c r="H39" s="67">
        <v>215</v>
      </c>
      <c r="I39" s="67">
        <v>23</v>
      </c>
      <c r="J39" s="67">
        <v>19.3</v>
      </c>
      <c r="K39" s="67">
        <v>111</v>
      </c>
      <c r="L39" s="67">
        <v>0</v>
      </c>
      <c r="M39" s="68"/>
      <c r="N39" s="67">
        <v>20</v>
      </c>
      <c r="O39" s="67">
        <v>5</v>
      </c>
      <c r="P39" s="67">
        <v>25</v>
      </c>
      <c r="Q39" s="67">
        <v>1</v>
      </c>
      <c r="R39" s="67">
        <v>1</v>
      </c>
      <c r="S39" s="67">
        <v>100</v>
      </c>
      <c r="T39" s="67">
        <v>19</v>
      </c>
      <c r="U39" s="67">
        <v>4</v>
      </c>
      <c r="V39" s="67">
        <v>21.099999999999998</v>
      </c>
      <c r="W39" s="67">
        <f t="shared" si="16"/>
        <v>104</v>
      </c>
      <c r="X39" s="67">
        <f t="shared" si="17"/>
        <v>85.2</v>
      </c>
    </row>
    <row r="40" spans="1:27">
      <c r="A40" s="67" t="s">
        <v>95</v>
      </c>
      <c r="B40" s="67">
        <f t="shared" si="15"/>
        <v>2</v>
      </c>
      <c r="C40" s="67">
        <v>2</v>
      </c>
      <c r="D40" s="67">
        <f t="shared" si="18"/>
        <v>100</v>
      </c>
      <c r="E40" s="67">
        <v>0</v>
      </c>
      <c r="F40" s="68"/>
      <c r="G40" s="68"/>
      <c r="H40" s="67">
        <v>103</v>
      </c>
      <c r="I40" s="67">
        <v>0</v>
      </c>
      <c r="J40" s="67">
        <v>0</v>
      </c>
      <c r="K40" s="67">
        <v>101</v>
      </c>
      <c r="L40" s="67">
        <v>0</v>
      </c>
      <c r="M40" s="68"/>
      <c r="N40" s="67">
        <v>2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2</v>
      </c>
      <c r="U40" s="67">
        <v>0</v>
      </c>
      <c r="V40" s="67">
        <v>0</v>
      </c>
      <c r="W40" s="67">
        <f t="shared" si="16"/>
        <v>2</v>
      </c>
      <c r="X40" s="67">
        <f t="shared" si="17"/>
        <v>66.7</v>
      </c>
    </row>
    <row r="41" spans="1:27">
      <c r="A41" s="67" t="s">
        <v>96</v>
      </c>
      <c r="B41" s="67">
        <f t="shared" si="15"/>
        <v>3</v>
      </c>
      <c r="C41" s="67">
        <v>1</v>
      </c>
      <c r="D41" s="67">
        <f t="shared" si="18"/>
        <v>33.300000000000004</v>
      </c>
      <c r="E41" s="67">
        <v>0</v>
      </c>
      <c r="F41" s="68"/>
      <c r="G41" s="68"/>
      <c r="H41" s="67">
        <v>15</v>
      </c>
      <c r="I41" s="67">
        <v>3</v>
      </c>
      <c r="J41" s="67">
        <v>75</v>
      </c>
      <c r="K41" s="67">
        <v>14</v>
      </c>
      <c r="L41" s="67">
        <v>0</v>
      </c>
      <c r="M41" s="68"/>
      <c r="N41" s="67">
        <v>1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1</v>
      </c>
      <c r="U41" s="67">
        <v>0</v>
      </c>
      <c r="V41" s="67">
        <v>0</v>
      </c>
      <c r="W41" s="67">
        <f t="shared" si="16"/>
        <v>1</v>
      </c>
      <c r="X41" s="67">
        <f t="shared" si="17"/>
        <v>25</v>
      </c>
    </row>
    <row r="42" spans="1:27">
      <c r="A42" s="67" t="s">
        <v>97</v>
      </c>
      <c r="B42" s="67">
        <f t="shared" si="15"/>
        <v>5</v>
      </c>
      <c r="C42" s="67">
        <v>1</v>
      </c>
      <c r="D42" s="67">
        <f t="shared" si="18"/>
        <v>20</v>
      </c>
      <c r="E42" s="67">
        <v>0</v>
      </c>
      <c r="F42" s="68"/>
      <c r="G42" s="68"/>
      <c r="H42" s="67">
        <v>30</v>
      </c>
      <c r="I42" s="67">
        <v>4</v>
      </c>
      <c r="J42" s="67">
        <v>80</v>
      </c>
      <c r="K42" s="67">
        <v>29</v>
      </c>
      <c r="L42" s="67">
        <v>0</v>
      </c>
      <c r="M42" s="68"/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f t="shared" si="16"/>
        <v>1</v>
      </c>
      <c r="X42" s="67">
        <f t="shared" si="17"/>
        <v>20</v>
      </c>
    </row>
    <row r="43" spans="1:27">
      <c r="A43" s="67" t="s">
        <v>118</v>
      </c>
      <c r="B43" s="67">
        <v>0</v>
      </c>
      <c r="C43" s="67">
        <v>0</v>
      </c>
      <c r="D43" s="67">
        <v>0</v>
      </c>
      <c r="E43" s="67">
        <v>0</v>
      </c>
      <c r="F43" s="68"/>
      <c r="G43" s="68"/>
      <c r="H43" s="67">
        <v>15</v>
      </c>
      <c r="I43" s="67">
        <v>0</v>
      </c>
      <c r="J43" s="67">
        <v>0</v>
      </c>
      <c r="K43" s="67">
        <v>15</v>
      </c>
      <c r="L43" s="67">
        <v>0</v>
      </c>
      <c r="M43" s="68"/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0</v>
      </c>
      <c r="U43" s="67">
        <v>0</v>
      </c>
      <c r="V43" s="67">
        <v>0</v>
      </c>
      <c r="W43" s="67">
        <f t="shared" si="16"/>
        <v>0</v>
      </c>
      <c r="X43" s="67">
        <f t="shared" si="17"/>
        <v>0</v>
      </c>
    </row>
    <row r="44" spans="1:27">
      <c r="A44" s="67" t="s">
        <v>98</v>
      </c>
      <c r="B44" s="67">
        <f>B23-C23</f>
        <v>2</v>
      </c>
      <c r="C44" s="67">
        <v>2</v>
      </c>
      <c r="D44" s="67">
        <f t="shared" si="18"/>
        <v>100</v>
      </c>
      <c r="E44" s="67">
        <v>0</v>
      </c>
      <c r="F44" s="68"/>
      <c r="G44" s="68"/>
      <c r="H44" s="67">
        <v>59</v>
      </c>
      <c r="I44" s="67">
        <v>0</v>
      </c>
      <c r="J44" s="67">
        <v>0</v>
      </c>
      <c r="K44" s="67">
        <v>57</v>
      </c>
      <c r="L44" s="67">
        <v>0</v>
      </c>
      <c r="M44" s="68"/>
      <c r="N44" s="67">
        <v>0</v>
      </c>
      <c r="O44" s="67">
        <v>0</v>
      </c>
      <c r="P44" s="67">
        <v>0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0</v>
      </c>
      <c r="W44" s="67">
        <f t="shared" si="16"/>
        <v>2</v>
      </c>
      <c r="X44" s="67">
        <f>ROUND(W44/(E44+B23),3)*100</f>
        <v>100</v>
      </c>
    </row>
    <row r="45" spans="1:27">
      <c r="A45" s="67" t="s">
        <v>99</v>
      </c>
      <c r="B45" s="67">
        <f>SUM(B29:B44)</f>
        <v>3163</v>
      </c>
      <c r="C45" s="67">
        <f>SUM(C29:C44)</f>
        <v>2542</v>
      </c>
      <c r="D45" s="67">
        <f>ROUND(C45/B24,3)*100</f>
        <v>79.7</v>
      </c>
      <c r="E45" s="67">
        <f>SUM(E29:E44)</f>
        <v>27</v>
      </c>
      <c r="F45" s="68"/>
      <c r="G45" s="68"/>
      <c r="H45" s="67">
        <f>SUM(H29:H44)</f>
        <v>4138</v>
      </c>
      <c r="I45" s="67">
        <v>572</v>
      </c>
      <c r="J45" s="67">
        <v>17.899999999999999</v>
      </c>
      <c r="K45" s="67">
        <v>1419</v>
      </c>
      <c r="L45" s="67">
        <v>83</v>
      </c>
      <c r="M45" s="68"/>
      <c r="N45" s="67">
        <f>SUM(N29:N44)</f>
        <v>246</v>
      </c>
      <c r="O45" s="67">
        <f>SUM(O29:O44)</f>
        <v>66</v>
      </c>
      <c r="P45" s="67">
        <v>26.8</v>
      </c>
      <c r="Q45" s="67">
        <v>44</v>
      </c>
      <c r="R45" s="67">
        <v>20</v>
      </c>
      <c r="S45" s="67">
        <v>44.5</v>
      </c>
      <c r="T45" s="67">
        <v>202</v>
      </c>
      <c r="U45" s="67">
        <v>46</v>
      </c>
      <c r="V45" s="67">
        <v>22.8</v>
      </c>
      <c r="W45" s="67">
        <f t="shared" si="16"/>
        <v>2635</v>
      </c>
      <c r="X45" s="67">
        <f>ROUND(W45/(E45+B24),3)*100</f>
        <v>81.899999999999991</v>
      </c>
    </row>
    <row r="46" spans="1:27">
      <c r="A46" s="68"/>
      <c r="B46" s="68"/>
      <c r="C46" s="68"/>
      <c r="D46" s="68"/>
      <c r="E46" s="68"/>
      <c r="F46" s="68"/>
      <c r="G46" s="68"/>
      <c r="I46" s="68"/>
      <c r="J46" s="68"/>
      <c r="K46" s="68"/>
      <c r="L46" s="68"/>
      <c r="M46" s="68"/>
      <c r="N46" s="68"/>
      <c r="O46" s="68"/>
      <c r="P46" s="68"/>
      <c r="Q46" s="68"/>
      <c r="S46" s="68"/>
      <c r="T46" s="68"/>
      <c r="U46" s="68"/>
      <c r="V46" s="68"/>
    </row>
    <row r="47" spans="1:27">
      <c r="A47" s="68"/>
      <c r="B47" s="68"/>
      <c r="C47" s="68"/>
      <c r="D47" s="68"/>
      <c r="E47" s="68"/>
      <c r="F47" s="68"/>
      <c r="G47" s="68"/>
      <c r="I47" s="68"/>
      <c r="J47" s="68"/>
      <c r="K47" s="68"/>
      <c r="L47" s="68"/>
      <c r="M47" s="68"/>
      <c r="N47" s="68"/>
      <c r="O47" s="68"/>
      <c r="P47" s="68"/>
      <c r="Q47" s="68"/>
      <c r="S47" s="68"/>
      <c r="T47" s="68"/>
      <c r="U47" s="68"/>
      <c r="V47" s="113"/>
      <c r="W47" s="113"/>
      <c r="X47" s="113"/>
      <c r="Y47" s="113"/>
      <c r="Z47" s="113"/>
      <c r="AA47" s="113"/>
    </row>
    <row r="48" spans="1:27">
      <c r="A48" s="68"/>
      <c r="B48" s="68"/>
      <c r="C48" s="68"/>
      <c r="D48" s="68"/>
      <c r="V48" s="109"/>
      <c r="W48" s="109"/>
      <c r="X48" s="109"/>
      <c r="Y48" s="109"/>
      <c r="Z48" s="109"/>
      <c r="AA48" s="109"/>
    </row>
    <row r="49" spans="1:4">
      <c r="A49" s="68"/>
      <c r="B49" s="68"/>
      <c r="C49" s="68"/>
      <c r="D49" s="68"/>
    </row>
    <row r="50" spans="1:4">
      <c r="A50" s="68"/>
      <c r="B50" s="68"/>
      <c r="C50" s="68"/>
      <c r="D50" s="68"/>
    </row>
    <row r="51" spans="1:4">
      <c r="A51" s="68"/>
      <c r="B51" s="68"/>
      <c r="C51" s="68"/>
      <c r="D51" s="68"/>
    </row>
    <row r="52" spans="1:4">
      <c r="A52" s="68"/>
      <c r="B52" s="68"/>
      <c r="C52" s="68"/>
      <c r="D52" s="68"/>
    </row>
    <row r="53" spans="1:4">
      <c r="A53" s="68"/>
      <c r="B53" s="68"/>
      <c r="C53" s="68"/>
      <c r="D53" s="68"/>
    </row>
  </sheetData>
  <mergeCells count="36">
    <mergeCell ref="B1:G1"/>
    <mergeCell ref="B2:G2"/>
    <mergeCell ref="Z6:AA6"/>
    <mergeCell ref="A4:AA4"/>
    <mergeCell ref="A6:A8"/>
    <mergeCell ref="B6:B8"/>
    <mergeCell ref="C6:C8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D7:I7"/>
    <mergeCell ref="J7:O7"/>
    <mergeCell ref="P7:U7"/>
    <mergeCell ref="V7:AA7"/>
    <mergeCell ref="N26:V26"/>
    <mergeCell ref="V48:AA48"/>
    <mergeCell ref="A26:E26"/>
    <mergeCell ref="K27:L27"/>
    <mergeCell ref="H27:H28"/>
    <mergeCell ref="I27:I28"/>
    <mergeCell ref="J27:J28"/>
    <mergeCell ref="V47:AA47"/>
    <mergeCell ref="N27:N28"/>
    <mergeCell ref="O27:O28"/>
    <mergeCell ref="P27:P28"/>
    <mergeCell ref="Q27:V27"/>
    <mergeCell ref="W27:W28"/>
    <mergeCell ref="X27:X2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Các hội thi chuyên môn</vt:lpstr>
      <vt:lpstr>BC T.kê CLGD</vt:lpstr>
      <vt:lpstr>TUYEN SINH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kimngoc pgd</dc:creator>
  <cp:lastModifiedBy>kimngoc pgd</cp:lastModifiedBy>
  <dcterms:created xsi:type="dcterms:W3CDTF">2022-09-19T01:30:37Z</dcterms:created>
  <dcterms:modified xsi:type="dcterms:W3CDTF">2022-09-19T01:30:37Z</dcterms:modified>
</cp:coreProperties>
</file>